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hera\Downloads\"/>
    </mc:Choice>
  </mc:AlternateContent>
  <xr:revisionPtr revIDLastSave="0" documentId="13_ncr:1_{2FECB9A1-8EE4-44A3-908E-ACC0C453C14B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Payout Dashboard" sheetId="1" r:id="rId1"/>
    <sheet name="Commission Calculator Engine" sheetId="2" r:id="rId2"/>
    <sheet name="Sales Transactions Data" sheetId="3" r:id="rId3"/>
    <sheet name="Rep Master &amp; Tier Structures" sheetId="4" r:id="rId4"/>
  </sheets>
  <calcPr calcId="191029"/>
</workbook>
</file>

<file path=xl/calcChain.xml><?xml version="1.0" encoding="utf-8"?>
<calcChain xmlns="http://schemas.openxmlformats.org/spreadsheetml/2006/main">
  <c r="I451" i="3" l="1"/>
  <c r="I450" i="3"/>
  <c r="I449" i="3"/>
  <c r="I448" i="3"/>
  <c r="I447" i="3"/>
  <c r="I446" i="3"/>
  <c r="I445" i="3"/>
  <c r="I444" i="3"/>
  <c r="I443" i="3"/>
  <c r="I442" i="3"/>
  <c r="I441" i="3"/>
  <c r="I440" i="3"/>
  <c r="I439" i="3"/>
  <c r="I438" i="3"/>
  <c r="I437" i="3"/>
  <c r="I436" i="3"/>
  <c r="I435" i="3"/>
  <c r="I434" i="3"/>
  <c r="I433" i="3"/>
  <c r="I432" i="3"/>
  <c r="I431" i="3"/>
  <c r="I430" i="3"/>
  <c r="I429" i="3"/>
  <c r="I428" i="3"/>
  <c r="I427" i="3"/>
  <c r="I426" i="3"/>
  <c r="I425" i="3"/>
  <c r="I424" i="3"/>
  <c r="I423" i="3"/>
  <c r="I422" i="3"/>
  <c r="I421" i="3"/>
  <c r="I420" i="3"/>
  <c r="I419" i="3"/>
  <c r="I418" i="3"/>
  <c r="I417" i="3"/>
  <c r="I416" i="3"/>
  <c r="I415" i="3"/>
  <c r="I414" i="3"/>
  <c r="I413" i="3"/>
  <c r="I412" i="3"/>
  <c r="I411" i="3"/>
  <c r="I410" i="3"/>
  <c r="I409" i="3"/>
  <c r="I408" i="3"/>
  <c r="I407" i="3"/>
  <c r="I406" i="3"/>
  <c r="I405" i="3"/>
  <c r="I404" i="3"/>
  <c r="I403" i="3"/>
  <c r="I402" i="3"/>
  <c r="I401" i="3"/>
  <c r="I400" i="3"/>
  <c r="I399" i="3"/>
  <c r="I398" i="3"/>
  <c r="I397" i="3"/>
  <c r="I396" i="3"/>
  <c r="I395" i="3"/>
  <c r="I394" i="3"/>
  <c r="I393" i="3"/>
  <c r="I392" i="3"/>
  <c r="I391" i="3"/>
  <c r="I390" i="3"/>
  <c r="I389" i="3"/>
  <c r="I388" i="3"/>
  <c r="I387" i="3"/>
  <c r="I386" i="3"/>
  <c r="I385" i="3"/>
  <c r="I384" i="3"/>
  <c r="I383" i="3"/>
  <c r="I382" i="3"/>
  <c r="I381" i="3"/>
  <c r="I380" i="3"/>
  <c r="I379" i="3"/>
  <c r="I378" i="3"/>
  <c r="I377" i="3"/>
  <c r="I376" i="3"/>
  <c r="I375" i="3"/>
  <c r="I374" i="3"/>
  <c r="I373" i="3"/>
  <c r="I372" i="3"/>
  <c r="I371" i="3"/>
  <c r="I370" i="3"/>
  <c r="I369" i="3"/>
  <c r="I368" i="3"/>
  <c r="I367" i="3"/>
  <c r="I366" i="3"/>
  <c r="I365" i="3"/>
  <c r="I364" i="3"/>
  <c r="I363" i="3"/>
  <c r="I362" i="3"/>
  <c r="I361" i="3"/>
  <c r="I360" i="3"/>
  <c r="I359" i="3"/>
  <c r="I358" i="3"/>
  <c r="I357" i="3"/>
  <c r="I356" i="3"/>
  <c r="I355" i="3"/>
  <c r="I354" i="3"/>
  <c r="I353" i="3"/>
  <c r="I352" i="3"/>
  <c r="I351" i="3"/>
  <c r="I350" i="3"/>
  <c r="I349" i="3"/>
  <c r="I348" i="3"/>
  <c r="I347" i="3"/>
  <c r="I346" i="3"/>
  <c r="I345" i="3"/>
  <c r="I344" i="3"/>
  <c r="I343" i="3"/>
  <c r="I342" i="3"/>
  <c r="I341" i="3"/>
  <c r="I340" i="3"/>
  <c r="I339" i="3"/>
  <c r="I338" i="3"/>
  <c r="I337" i="3"/>
  <c r="I336" i="3"/>
  <c r="I335" i="3"/>
  <c r="I334" i="3"/>
  <c r="I333" i="3"/>
  <c r="I332" i="3"/>
  <c r="I331" i="3"/>
  <c r="I330" i="3"/>
  <c r="I329" i="3"/>
  <c r="I328" i="3"/>
  <c r="I327" i="3"/>
  <c r="I326" i="3"/>
  <c r="I325" i="3"/>
  <c r="I324" i="3"/>
  <c r="I323" i="3"/>
  <c r="I322" i="3"/>
  <c r="I321" i="3"/>
  <c r="I320" i="3"/>
  <c r="I319" i="3"/>
  <c r="I318" i="3"/>
  <c r="I317" i="3"/>
  <c r="I316" i="3"/>
  <c r="I315" i="3"/>
  <c r="I314" i="3"/>
  <c r="I313" i="3"/>
  <c r="I312" i="3"/>
  <c r="I311" i="3"/>
  <c r="I310" i="3"/>
  <c r="I309" i="3"/>
  <c r="I308" i="3"/>
  <c r="I307" i="3"/>
  <c r="I306" i="3"/>
  <c r="I305" i="3"/>
  <c r="I304" i="3"/>
  <c r="I303" i="3"/>
  <c r="I302" i="3"/>
  <c r="I301" i="3"/>
  <c r="I300" i="3"/>
  <c r="I299" i="3"/>
  <c r="I298" i="3"/>
  <c r="I297" i="3"/>
  <c r="I296" i="3"/>
  <c r="I295" i="3"/>
  <c r="I294" i="3"/>
  <c r="I293" i="3"/>
  <c r="I292" i="3"/>
  <c r="I291" i="3"/>
  <c r="I290" i="3"/>
  <c r="I289" i="3"/>
  <c r="I288" i="3"/>
  <c r="I287" i="3"/>
  <c r="I286" i="3"/>
  <c r="I285" i="3"/>
  <c r="I284" i="3"/>
  <c r="I283" i="3"/>
  <c r="I282" i="3"/>
  <c r="I281" i="3"/>
  <c r="I280" i="3"/>
  <c r="I279" i="3"/>
  <c r="I278" i="3"/>
  <c r="I277" i="3"/>
  <c r="I276" i="3"/>
  <c r="I275" i="3"/>
  <c r="I274" i="3"/>
  <c r="I273" i="3"/>
  <c r="I272" i="3"/>
  <c r="I271" i="3"/>
  <c r="I270" i="3"/>
  <c r="I269" i="3"/>
  <c r="I268" i="3"/>
  <c r="I267" i="3"/>
  <c r="I266" i="3"/>
  <c r="I265" i="3"/>
  <c r="I264" i="3"/>
  <c r="I263" i="3"/>
  <c r="I262" i="3"/>
  <c r="I261" i="3"/>
  <c r="I260" i="3"/>
  <c r="I259" i="3"/>
  <c r="I258" i="3"/>
  <c r="I257" i="3"/>
  <c r="I256" i="3"/>
  <c r="I255" i="3"/>
  <c r="I254" i="3"/>
  <c r="I253" i="3"/>
  <c r="I252" i="3"/>
  <c r="I251" i="3"/>
  <c r="I250" i="3"/>
  <c r="I249" i="3"/>
  <c r="I248" i="3"/>
  <c r="I247" i="3"/>
  <c r="I246" i="3"/>
  <c r="I245" i="3"/>
  <c r="I244" i="3"/>
  <c r="I243" i="3"/>
  <c r="I242" i="3"/>
  <c r="I241" i="3"/>
  <c r="I240" i="3"/>
  <c r="I239" i="3"/>
  <c r="I238" i="3"/>
  <c r="I237" i="3"/>
  <c r="I236" i="3"/>
  <c r="I235" i="3"/>
  <c r="I234" i="3"/>
  <c r="I233" i="3"/>
  <c r="I232" i="3"/>
  <c r="I231" i="3"/>
  <c r="I230" i="3"/>
  <c r="I229" i="3"/>
  <c r="I228" i="3"/>
  <c r="I227" i="3"/>
  <c r="I226" i="3"/>
  <c r="I225" i="3"/>
  <c r="I224" i="3"/>
  <c r="I223" i="3"/>
  <c r="I222" i="3"/>
  <c r="I221" i="3"/>
  <c r="I220" i="3"/>
  <c r="I219" i="3"/>
  <c r="I218" i="3"/>
  <c r="I217" i="3"/>
  <c r="I216" i="3"/>
  <c r="I215" i="3"/>
  <c r="I214" i="3"/>
  <c r="I213" i="3"/>
  <c r="I212" i="3"/>
  <c r="I211" i="3"/>
  <c r="I210" i="3"/>
  <c r="I209" i="3"/>
  <c r="I208" i="3"/>
  <c r="I207" i="3"/>
  <c r="I206" i="3"/>
  <c r="I205" i="3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I2" i="3"/>
  <c r="J9" i="2"/>
  <c r="D9" i="2"/>
  <c r="C9" i="2"/>
  <c r="D20" i="1" s="1"/>
  <c r="B9" i="2"/>
  <c r="A9" i="2"/>
  <c r="E9" i="2" s="1"/>
  <c r="J8" i="2"/>
  <c r="D8" i="2"/>
  <c r="C8" i="2"/>
  <c r="B8" i="2"/>
  <c r="A8" i="2"/>
  <c r="E8" i="2" s="1"/>
  <c r="J7" i="2"/>
  <c r="D7" i="2"/>
  <c r="C7" i="2"/>
  <c r="D18" i="1" s="1"/>
  <c r="B7" i="2"/>
  <c r="A7" i="2"/>
  <c r="E7" i="2" s="1"/>
  <c r="J6" i="2"/>
  <c r="D6" i="2"/>
  <c r="C6" i="2"/>
  <c r="B6" i="2"/>
  <c r="A6" i="2"/>
  <c r="E6" i="2" s="1"/>
  <c r="J5" i="2"/>
  <c r="D5" i="2"/>
  <c r="C5" i="2"/>
  <c r="D16" i="1" s="1"/>
  <c r="B5" i="2"/>
  <c r="A5" i="2"/>
  <c r="E5" i="2" s="1"/>
  <c r="J4" i="2"/>
  <c r="D4" i="2"/>
  <c r="C4" i="2"/>
  <c r="B4" i="2"/>
  <c r="A4" i="2"/>
  <c r="E4" i="2" s="1"/>
  <c r="J3" i="2"/>
  <c r="D3" i="2"/>
  <c r="C3" i="2"/>
  <c r="D14" i="1" s="1"/>
  <c r="B3" i="2"/>
  <c r="A3" i="2"/>
  <c r="E3" i="2" s="1"/>
  <c r="J2" i="2"/>
  <c r="J10" i="2" s="1"/>
  <c r="D2" i="2"/>
  <c r="D10" i="2" s="1"/>
  <c r="C2" i="2"/>
  <c r="B2" i="2"/>
  <c r="A2" i="2"/>
  <c r="E2" i="2" s="1"/>
  <c r="E20" i="1"/>
  <c r="B20" i="1"/>
  <c r="E19" i="1"/>
  <c r="D19" i="1"/>
  <c r="B19" i="1"/>
  <c r="E18" i="1"/>
  <c r="B18" i="1"/>
  <c r="E17" i="1"/>
  <c r="D17" i="1"/>
  <c r="B17" i="1"/>
  <c r="E16" i="1"/>
  <c r="B16" i="1"/>
  <c r="E15" i="1"/>
  <c r="D15" i="1"/>
  <c r="B15" i="1"/>
  <c r="E14" i="1"/>
  <c r="B14" i="1"/>
  <c r="E13" i="1"/>
  <c r="E21" i="1" s="1"/>
  <c r="D13" i="1"/>
  <c r="B13" i="1"/>
  <c r="F4" i="2" l="1"/>
  <c r="F15" i="1"/>
  <c r="F8" i="2"/>
  <c r="F19" i="1"/>
  <c r="F5" i="2"/>
  <c r="F16" i="1"/>
  <c r="F9" i="2"/>
  <c r="F20" i="1"/>
  <c r="E10" i="2"/>
  <c r="F2" i="2"/>
  <c r="F13" i="1"/>
  <c r="F6" i="2"/>
  <c r="F17" i="1"/>
  <c r="F3" i="2"/>
  <c r="F14" i="1"/>
  <c r="F7" i="2"/>
  <c r="F18" i="1"/>
  <c r="G17" i="1" l="1"/>
  <c r="G6" i="2"/>
  <c r="I6" i="2"/>
  <c r="J17" i="1" s="1"/>
  <c r="G3" i="2"/>
  <c r="I3" i="2"/>
  <c r="J14" i="1" s="1"/>
  <c r="G14" i="1"/>
  <c r="G19" i="1"/>
  <c r="G8" i="2"/>
  <c r="I8" i="2"/>
  <c r="J19" i="1" s="1"/>
  <c r="G7" i="2"/>
  <c r="I7" i="2"/>
  <c r="J18" i="1" s="1"/>
  <c r="G18" i="1"/>
  <c r="F21" i="1"/>
  <c r="G21" i="1" s="1"/>
  <c r="G5" i="2"/>
  <c r="I5" i="2"/>
  <c r="J16" i="1" s="1"/>
  <c r="G16" i="1"/>
  <c r="G13" i="1"/>
  <c r="G2" i="2"/>
  <c r="I2" i="2"/>
  <c r="G9" i="2"/>
  <c r="I9" i="2"/>
  <c r="J20" i="1" s="1"/>
  <c r="G20" i="1"/>
  <c r="B6" i="1"/>
  <c r="F10" i="2"/>
  <c r="G15" i="1"/>
  <c r="G4" i="2"/>
  <c r="I4" i="2"/>
  <c r="J15" i="1" s="1"/>
  <c r="H20" i="1" l="1"/>
  <c r="H9" i="2"/>
  <c r="H19" i="1"/>
  <c r="H8" i="2"/>
  <c r="H14" i="1"/>
  <c r="H3" i="2"/>
  <c r="J13" i="1"/>
  <c r="J21" i="1" s="1"/>
  <c r="I10" i="2"/>
  <c r="H15" i="1"/>
  <c r="H4" i="2"/>
  <c r="H13" i="1"/>
  <c r="H2" i="2"/>
  <c r="H16" i="1"/>
  <c r="H5" i="2"/>
  <c r="H18" i="1"/>
  <c r="H7" i="2"/>
  <c r="H17" i="1"/>
  <c r="H6" i="2"/>
  <c r="K2" i="2" l="1"/>
  <c r="H10" i="2"/>
  <c r="E6" i="1" s="1"/>
  <c r="L2" i="2"/>
  <c r="I13" i="1"/>
  <c r="K8" i="2"/>
  <c r="K19" i="1" s="1"/>
  <c r="L8" i="2"/>
  <c r="L19" i="1" s="1"/>
  <c r="I19" i="1"/>
  <c r="I16" i="1"/>
  <c r="K5" i="2"/>
  <c r="K16" i="1" s="1"/>
  <c r="L5" i="2"/>
  <c r="L16" i="1" s="1"/>
  <c r="I14" i="1"/>
  <c r="K3" i="2"/>
  <c r="K14" i="1" s="1"/>
  <c r="I18" i="1"/>
  <c r="K7" i="2"/>
  <c r="K18" i="1" s="1"/>
  <c r="L7" i="2"/>
  <c r="L18" i="1" s="1"/>
  <c r="K6" i="2"/>
  <c r="K17" i="1" s="1"/>
  <c r="L6" i="2"/>
  <c r="L17" i="1" s="1"/>
  <c r="I17" i="1"/>
  <c r="K4" i="2"/>
  <c r="K15" i="1" s="1"/>
  <c r="I15" i="1"/>
  <c r="I20" i="1"/>
  <c r="K9" i="2"/>
  <c r="K20" i="1" s="1"/>
  <c r="I21" i="1" l="1"/>
  <c r="L13" i="1"/>
  <c r="L9" i="2"/>
  <c r="L20" i="1" s="1"/>
  <c r="L4" i="2"/>
  <c r="L15" i="1" s="1"/>
  <c r="L3" i="2"/>
  <c r="L14" i="1" s="1"/>
  <c r="K13" i="1"/>
  <c r="K21" i="1" s="1"/>
  <c r="K10" i="2"/>
  <c r="H6" i="1" s="1"/>
  <c r="L10" i="2" l="1"/>
  <c r="K6" i="1" s="1"/>
  <c r="L21" i="1"/>
</calcChain>
</file>

<file path=xl/sharedStrings.xml><?xml version="1.0" encoding="utf-8"?>
<sst xmlns="http://schemas.openxmlformats.org/spreadsheetml/2006/main" count="3239" uniqueCount="694">
  <si>
    <t>SALES COMMISSION &amp; PAYOUT AUTOMATION DASHBOARD</t>
  </si>
  <si>
    <t>Quarterly Sales Commission Slabs, Tax Withholding (TDS Sec 194H) &amp; Net Payout Metrics | FY2026</t>
  </si>
  <si>
    <t>TOTAL CLOSED SALES (₹)</t>
  </si>
  <si>
    <t>TOTAL COMMISSION &amp; BONUSES</t>
  </si>
  <si>
    <t>TOTAL TDS WITHHELD (10%)</t>
  </si>
  <si>
    <t>NET PAYOUT DISBURSED</t>
  </si>
  <si>
    <t>INDIVIDUAL SALES REPRESENTATIVE PAYOUT SUMMARY TABLE</t>
  </si>
  <si>
    <t>Sales Representative</t>
  </si>
  <si>
    <t>Region Hub</t>
  </si>
  <si>
    <t>Target (₹)</t>
  </si>
  <si>
    <t>Closed Sales (₹)</t>
  </si>
  <si>
    <t>Target %</t>
  </si>
  <si>
    <t>Commission Slab</t>
  </si>
  <si>
    <t>Gross Comm (₹)</t>
  </si>
  <si>
    <t>Bonus (₹)</t>
  </si>
  <si>
    <t>TDS 10% (₹)</t>
  </si>
  <si>
    <t>Net Payout (₹)</t>
  </si>
  <si>
    <t>TOTAL DISBURSED</t>
  </si>
  <si>
    <t>Rep ID</t>
  </si>
  <si>
    <t>Quarterly Target (₹)</t>
  </si>
  <si>
    <t>Total Sales Closed (₹)</t>
  </si>
  <si>
    <t>Target Achieved %</t>
  </si>
  <si>
    <t>Commission Slab Rate</t>
  </si>
  <si>
    <t>Gross Commission (₹)</t>
  </si>
  <si>
    <t>Performance Bonus (₹)</t>
  </si>
  <si>
    <t>Base Retainer (₹)</t>
  </si>
  <si>
    <t>TDS Deducted (10%) (₹)</t>
  </si>
  <si>
    <t>TOTAL / AVERAGE</t>
  </si>
  <si>
    <t>Txn ID</t>
  </si>
  <si>
    <t>Invoice Date</t>
  </si>
  <si>
    <t>Client Name</t>
  </si>
  <si>
    <t>Product Solution</t>
  </si>
  <si>
    <t>Gross Deal Value (₹)</t>
  </si>
  <si>
    <t>GST %</t>
  </si>
  <si>
    <t>Net Invoice (₹)</t>
  </si>
  <si>
    <t>Payment Status</t>
  </si>
  <si>
    <t>INV-2026-2001</t>
  </si>
  <si>
    <t>2026-02-07</t>
  </si>
  <si>
    <t>REP-IN-103</t>
  </si>
  <si>
    <t>Rohan Mehta</t>
  </si>
  <si>
    <t>Zomato Growth</t>
  </si>
  <si>
    <t>AI Analytics Platform</t>
  </si>
  <si>
    <t>Pending Collection</t>
  </si>
  <si>
    <t>INV-2026-2002</t>
  </si>
  <si>
    <t>2026-05-03</t>
  </si>
  <si>
    <t>REP-IN-107</t>
  </si>
  <si>
    <t>Karthik Reddy</t>
  </si>
  <si>
    <t>Flipkart Retail</t>
  </si>
  <si>
    <t>Enterprise ERP</t>
  </si>
  <si>
    <t>Cleared / Collected</t>
  </si>
  <si>
    <t>INV-2026-2003</t>
  </si>
  <si>
    <t>2026-05-02</t>
  </si>
  <si>
    <t>REP-IN-101</t>
  </si>
  <si>
    <t>Aarav Sharma</t>
  </si>
  <si>
    <t>ICICI Enterprise</t>
  </si>
  <si>
    <t>Cloud Migration</t>
  </si>
  <si>
    <t>INV-2026-2004</t>
  </si>
  <si>
    <t>2026-02-27</t>
  </si>
  <si>
    <t>REP-IN-102</t>
  </si>
  <si>
    <t>Priya Nair</t>
  </si>
  <si>
    <t>Bharti Airtel</t>
  </si>
  <si>
    <t>INV-2026-2005</t>
  </si>
  <si>
    <t>2026-02-09</t>
  </si>
  <si>
    <t>REP-IN-106</t>
  </si>
  <si>
    <t>Sneha Kulkarni</t>
  </si>
  <si>
    <t>Tata Consultancy</t>
  </si>
  <si>
    <t>SaaS CRM Integration</t>
  </si>
  <si>
    <t>INV-2026-2006</t>
  </si>
  <si>
    <t>2026-01-18</t>
  </si>
  <si>
    <t>REP-IN-104</t>
  </si>
  <si>
    <t>Ananya Chatterjee</t>
  </si>
  <si>
    <t>Reliance Digital</t>
  </si>
  <si>
    <t>INV-2026-2007</t>
  </si>
  <si>
    <t>Wipro Digital</t>
  </si>
  <si>
    <t>Cybersecurity Suite</t>
  </si>
  <si>
    <t>INV-2026-2008</t>
  </si>
  <si>
    <t>2026-04-13</t>
  </si>
  <si>
    <t>Mahindra Tech</t>
  </si>
  <si>
    <t>INV-2026-2009</t>
  </si>
  <si>
    <t>2026-05-01</t>
  </si>
  <si>
    <t>REP-IN-105</t>
  </si>
  <si>
    <t>Vikram Verma</t>
  </si>
  <si>
    <t>Infosys Technologies</t>
  </si>
  <si>
    <t>INV-2026-2010</t>
  </si>
  <si>
    <t>2026-02-15</t>
  </si>
  <si>
    <t>INV-2026-2011</t>
  </si>
  <si>
    <t>2026-04-20</t>
  </si>
  <si>
    <t>Paytm Merchant</t>
  </si>
  <si>
    <t>INV-2026-2012</t>
  </si>
  <si>
    <t>2026-06-02</t>
  </si>
  <si>
    <t>INV-2026-2013</t>
  </si>
  <si>
    <t>2026-06-04</t>
  </si>
  <si>
    <t>INV-2026-2014</t>
  </si>
  <si>
    <t>2026-05-23</t>
  </si>
  <si>
    <t>INV-2026-2015</t>
  </si>
  <si>
    <t>2026-05-09</t>
  </si>
  <si>
    <t>INV-2026-2016</t>
  </si>
  <si>
    <t>2026-03-18</t>
  </si>
  <si>
    <t>INV-2026-2017</t>
  </si>
  <si>
    <t>2026-06-20</t>
  </si>
  <si>
    <t>Swiggy Cloud</t>
  </si>
  <si>
    <t>INV-2026-2018</t>
  </si>
  <si>
    <t>2026-01-17</t>
  </si>
  <si>
    <t>INV-2026-2019</t>
  </si>
  <si>
    <t>2026-04-11</t>
  </si>
  <si>
    <t>INV-2026-2020</t>
  </si>
  <si>
    <t>2026-02-24</t>
  </si>
  <si>
    <t>INV-2026-2021</t>
  </si>
  <si>
    <t>2026-06-21</t>
  </si>
  <si>
    <t>INV-2026-2022</t>
  </si>
  <si>
    <t>2026-05-14</t>
  </si>
  <si>
    <t>INV-2026-2023</t>
  </si>
  <si>
    <t>2026-02-18</t>
  </si>
  <si>
    <t>INV-2026-2024</t>
  </si>
  <si>
    <t>INV-2026-2025</t>
  </si>
  <si>
    <t>2026-04-19</t>
  </si>
  <si>
    <t>INV-2026-2026</t>
  </si>
  <si>
    <t>2026-04-23</t>
  </si>
  <si>
    <t>INV-2026-2027</t>
  </si>
  <si>
    <t>2026-05-16</t>
  </si>
  <si>
    <t>INV-2026-2028</t>
  </si>
  <si>
    <t>2026-01-22</t>
  </si>
  <si>
    <t>HDFC Tech</t>
  </si>
  <si>
    <t>INV-2026-2029</t>
  </si>
  <si>
    <t>2026-02-21</t>
  </si>
  <si>
    <t>INV-2026-2030</t>
  </si>
  <si>
    <t>2026-02-20</t>
  </si>
  <si>
    <t>INV-2026-2031</t>
  </si>
  <si>
    <t>2026-03-20</t>
  </si>
  <si>
    <t>INV-2026-2032</t>
  </si>
  <si>
    <t>INV-2026-2033</t>
  </si>
  <si>
    <t>2026-06-08</t>
  </si>
  <si>
    <t>INV-2026-2034</t>
  </si>
  <si>
    <t>2026-02-08</t>
  </si>
  <si>
    <t>INV-2026-2035</t>
  </si>
  <si>
    <t>2026-01-15</t>
  </si>
  <si>
    <t>INV-2026-2036</t>
  </si>
  <si>
    <t>2026-03-03</t>
  </si>
  <si>
    <t>INV-2026-2037</t>
  </si>
  <si>
    <t>2026-06-15</t>
  </si>
  <si>
    <t>INV-2026-2038</t>
  </si>
  <si>
    <t>2026-06-19</t>
  </si>
  <si>
    <t>INV-2026-2039</t>
  </si>
  <si>
    <t>2026-06-11</t>
  </si>
  <si>
    <t>INV-2026-2040</t>
  </si>
  <si>
    <t>2026-03-06</t>
  </si>
  <si>
    <t>INV-2026-2041</t>
  </si>
  <si>
    <t>2026-06-27</t>
  </si>
  <si>
    <t>INV-2026-2042</t>
  </si>
  <si>
    <t>2026-01-21</t>
  </si>
  <si>
    <t>INV-2026-2043</t>
  </si>
  <si>
    <t>2026-03-26</t>
  </si>
  <si>
    <t>INV-2026-2044</t>
  </si>
  <si>
    <t>INV-2026-2045</t>
  </si>
  <si>
    <t>2026-02-11</t>
  </si>
  <si>
    <t>INV-2026-2046</t>
  </si>
  <si>
    <t>2026-01-24</t>
  </si>
  <si>
    <t>INV-2026-2047</t>
  </si>
  <si>
    <t>2026-06-09</t>
  </si>
  <si>
    <t>INV-2026-2048</t>
  </si>
  <si>
    <t>2026-02-19</t>
  </si>
  <si>
    <t>INV-2026-2049</t>
  </si>
  <si>
    <t>2026-05-17</t>
  </si>
  <si>
    <t>INV-2026-2050</t>
  </si>
  <si>
    <t>2026-03-09</t>
  </si>
  <si>
    <t>INV-2026-2051</t>
  </si>
  <si>
    <t>2026-01-04</t>
  </si>
  <si>
    <t>INV-2026-2052</t>
  </si>
  <si>
    <t>2026-02-10</t>
  </si>
  <si>
    <t>INV-2026-2053</t>
  </si>
  <si>
    <t>2026-03-05</t>
  </si>
  <si>
    <t>INV-2026-2054</t>
  </si>
  <si>
    <t>2026-05-13</t>
  </si>
  <si>
    <t>REP-IN-108</t>
  </si>
  <si>
    <t>Devansh Patel</t>
  </si>
  <si>
    <t>INV-2026-2055</t>
  </si>
  <si>
    <t>2026-05-18</t>
  </si>
  <si>
    <t>INV-2026-2056</t>
  </si>
  <si>
    <t>2026-03-11</t>
  </si>
  <si>
    <t>INV-2026-2057</t>
  </si>
  <si>
    <t>2026-05-06</t>
  </si>
  <si>
    <t>INV-2026-2058</t>
  </si>
  <si>
    <t>2026-01-16</t>
  </si>
  <si>
    <t>INV-2026-2059</t>
  </si>
  <si>
    <t>INV-2026-2060</t>
  </si>
  <si>
    <t>INV-2026-2061</t>
  </si>
  <si>
    <t>INV-2026-2062</t>
  </si>
  <si>
    <t>2026-04-05</t>
  </si>
  <si>
    <t>INV-2026-2063</t>
  </si>
  <si>
    <t>INV-2026-2064</t>
  </si>
  <si>
    <t>INV-2026-2065</t>
  </si>
  <si>
    <t>2026-02-02</t>
  </si>
  <si>
    <t>INV-2026-2066</t>
  </si>
  <si>
    <t>2026-01-03</t>
  </si>
  <si>
    <t>INV-2026-2067</t>
  </si>
  <si>
    <t>INV-2026-2068</t>
  </si>
  <si>
    <t>2026-01-27</t>
  </si>
  <si>
    <t>INV-2026-2069</t>
  </si>
  <si>
    <t>INV-2026-2070</t>
  </si>
  <si>
    <t>2026-06-18</t>
  </si>
  <si>
    <t>INV-2026-2071</t>
  </si>
  <si>
    <t>2026-05-11</t>
  </si>
  <si>
    <t>INV-2026-2072</t>
  </si>
  <si>
    <t>INV-2026-2073</t>
  </si>
  <si>
    <t>INV-2026-2074</t>
  </si>
  <si>
    <t>2026-05-05</t>
  </si>
  <si>
    <t>INV-2026-2075</t>
  </si>
  <si>
    <t>2026-05-04</t>
  </si>
  <si>
    <t>INV-2026-2076</t>
  </si>
  <si>
    <t>2026-03-02</t>
  </si>
  <si>
    <t>INV-2026-2077</t>
  </si>
  <si>
    <t>2026-06-07</t>
  </si>
  <si>
    <t>INV-2026-2078</t>
  </si>
  <si>
    <t>2026-01-26</t>
  </si>
  <si>
    <t>INV-2026-2079</t>
  </si>
  <si>
    <t>2026-05-12</t>
  </si>
  <si>
    <t>INV-2026-2080</t>
  </si>
  <si>
    <t>INV-2026-2081</t>
  </si>
  <si>
    <t>2026-02-04</t>
  </si>
  <si>
    <t>INV-2026-2082</t>
  </si>
  <si>
    <t>INV-2026-2083</t>
  </si>
  <si>
    <t>INV-2026-2084</t>
  </si>
  <si>
    <t>2026-06-16</t>
  </si>
  <si>
    <t>INV-2026-2085</t>
  </si>
  <si>
    <t>2026-03-15</t>
  </si>
  <si>
    <t>INV-2026-2086</t>
  </si>
  <si>
    <t>INV-2026-2087</t>
  </si>
  <si>
    <t>2026-05-27</t>
  </si>
  <si>
    <t>INV-2026-2088</t>
  </si>
  <si>
    <t>2026-06-17</t>
  </si>
  <si>
    <t>INV-2026-2089</t>
  </si>
  <si>
    <t>INV-2026-2090</t>
  </si>
  <si>
    <t>2026-04-01</t>
  </si>
  <si>
    <t>INV-2026-2091</t>
  </si>
  <si>
    <t>2026-05-15</t>
  </si>
  <si>
    <t>INV-2026-2092</t>
  </si>
  <si>
    <t>2026-02-22</t>
  </si>
  <si>
    <t>INV-2026-2093</t>
  </si>
  <si>
    <t>2026-06-01</t>
  </si>
  <si>
    <t>INV-2026-2094</t>
  </si>
  <si>
    <t>2026-05-07</t>
  </si>
  <si>
    <t>INV-2026-2095</t>
  </si>
  <si>
    <t>2026-06-24</t>
  </si>
  <si>
    <t>INV-2026-2096</t>
  </si>
  <si>
    <t>2026-03-17</t>
  </si>
  <si>
    <t>INV-2026-2097</t>
  </si>
  <si>
    <t>INV-2026-2098</t>
  </si>
  <si>
    <t>INV-2026-2099</t>
  </si>
  <si>
    <t>2026-04-07</t>
  </si>
  <si>
    <t>INV-2026-2100</t>
  </si>
  <si>
    <t>INV-2026-2101</t>
  </si>
  <si>
    <t>INV-2026-2102</t>
  </si>
  <si>
    <t>2026-01-19</t>
  </si>
  <si>
    <t>INV-2026-2103</t>
  </si>
  <si>
    <t>2026-04-06</t>
  </si>
  <si>
    <t>INV-2026-2104</t>
  </si>
  <si>
    <t>2026-01-12</t>
  </si>
  <si>
    <t>INV-2026-2105</t>
  </si>
  <si>
    <t>2026-03-25</t>
  </si>
  <si>
    <t>INV-2026-2106</t>
  </si>
  <si>
    <t>2026-03-01</t>
  </si>
  <si>
    <t>INV-2026-2107</t>
  </si>
  <si>
    <t>INV-2026-2108</t>
  </si>
  <si>
    <t>2026-03-22</t>
  </si>
  <si>
    <t>INV-2026-2109</t>
  </si>
  <si>
    <t>INV-2026-2110</t>
  </si>
  <si>
    <t>2026-06-26</t>
  </si>
  <si>
    <t>INV-2026-2111</t>
  </si>
  <si>
    <t>2026-04-16</t>
  </si>
  <si>
    <t>INV-2026-2112</t>
  </si>
  <si>
    <t>INV-2026-2113</t>
  </si>
  <si>
    <t>2026-01-13</t>
  </si>
  <si>
    <t>INV-2026-2114</t>
  </si>
  <si>
    <t>INV-2026-2115</t>
  </si>
  <si>
    <t>INV-2026-2116</t>
  </si>
  <si>
    <t>2026-01-14</t>
  </si>
  <si>
    <t>INV-2026-2117</t>
  </si>
  <si>
    <t>2026-03-07</t>
  </si>
  <si>
    <t>INV-2026-2118</t>
  </si>
  <si>
    <t>INV-2026-2119</t>
  </si>
  <si>
    <t>INV-2026-2120</t>
  </si>
  <si>
    <t>INV-2026-2121</t>
  </si>
  <si>
    <t>INV-2026-2122</t>
  </si>
  <si>
    <t>INV-2026-2123</t>
  </si>
  <si>
    <t>2026-06-05</t>
  </si>
  <si>
    <t>INV-2026-2124</t>
  </si>
  <si>
    <t>INV-2026-2125</t>
  </si>
  <si>
    <t>2026-01-09</t>
  </si>
  <si>
    <t>INV-2026-2126</t>
  </si>
  <si>
    <t>INV-2026-2127</t>
  </si>
  <si>
    <t>INV-2026-2128</t>
  </si>
  <si>
    <t>INV-2026-2129</t>
  </si>
  <si>
    <t>2026-05-10</t>
  </si>
  <si>
    <t>INV-2026-2130</t>
  </si>
  <si>
    <t>2026-06-14</t>
  </si>
  <si>
    <t>INV-2026-2131</t>
  </si>
  <si>
    <t>INV-2026-2132</t>
  </si>
  <si>
    <t>INV-2026-2133</t>
  </si>
  <si>
    <t>2026-04-08</t>
  </si>
  <si>
    <t>INV-2026-2134</t>
  </si>
  <si>
    <t>INV-2026-2135</t>
  </si>
  <si>
    <t>INV-2026-2136</t>
  </si>
  <si>
    <t>INV-2026-2137</t>
  </si>
  <si>
    <t>2026-06-25</t>
  </si>
  <si>
    <t>INV-2026-2138</t>
  </si>
  <si>
    <t>2026-03-27</t>
  </si>
  <si>
    <t>INV-2026-2139</t>
  </si>
  <si>
    <t>2026-04-04</t>
  </si>
  <si>
    <t>INV-2026-2140</t>
  </si>
  <si>
    <t>INV-2026-2141</t>
  </si>
  <si>
    <t>INV-2026-2142</t>
  </si>
  <si>
    <t>INV-2026-2143</t>
  </si>
  <si>
    <t>INV-2026-2144</t>
  </si>
  <si>
    <t>2026-03-08</t>
  </si>
  <si>
    <t>INV-2026-2145</t>
  </si>
  <si>
    <t>INV-2026-2146</t>
  </si>
  <si>
    <t>2026-04-27</t>
  </si>
  <si>
    <t>INV-2026-2147</t>
  </si>
  <si>
    <t>2026-03-23</t>
  </si>
  <si>
    <t>INV-2026-2148</t>
  </si>
  <si>
    <t>INV-2026-2149</t>
  </si>
  <si>
    <t>INV-2026-2150</t>
  </si>
  <si>
    <t>INV-2026-2151</t>
  </si>
  <si>
    <t>INV-2026-2152</t>
  </si>
  <si>
    <t>2026-06-03</t>
  </si>
  <si>
    <t>INV-2026-2153</t>
  </si>
  <si>
    <t>INV-2026-2154</t>
  </si>
  <si>
    <t>INV-2026-2155</t>
  </si>
  <si>
    <t>2026-04-25</t>
  </si>
  <si>
    <t>INV-2026-2156</t>
  </si>
  <si>
    <t>INV-2026-2157</t>
  </si>
  <si>
    <t>INV-2026-2158</t>
  </si>
  <si>
    <t>INV-2026-2159</t>
  </si>
  <si>
    <t>2026-01-05</t>
  </si>
  <si>
    <t>INV-2026-2160</t>
  </si>
  <si>
    <t>2026-04-12</t>
  </si>
  <si>
    <t>INV-2026-2161</t>
  </si>
  <si>
    <t>INV-2026-2162</t>
  </si>
  <si>
    <t>INV-2026-2163</t>
  </si>
  <si>
    <t>INV-2026-2164</t>
  </si>
  <si>
    <t>2026-05-21</t>
  </si>
  <si>
    <t>INV-2026-2165</t>
  </si>
  <si>
    <t>INV-2026-2166</t>
  </si>
  <si>
    <t>INV-2026-2167</t>
  </si>
  <si>
    <t>INV-2026-2168</t>
  </si>
  <si>
    <t>INV-2026-2169</t>
  </si>
  <si>
    <t>2026-03-21</t>
  </si>
  <si>
    <t>INV-2026-2170</t>
  </si>
  <si>
    <t>2026-01-01</t>
  </si>
  <si>
    <t>INV-2026-2171</t>
  </si>
  <si>
    <t>2026-01-25</t>
  </si>
  <si>
    <t>INV-2026-2172</t>
  </si>
  <si>
    <t>2026-02-05</t>
  </si>
  <si>
    <t>INV-2026-2173</t>
  </si>
  <si>
    <t>INV-2026-2174</t>
  </si>
  <si>
    <t>INV-2026-2175</t>
  </si>
  <si>
    <t>2026-01-20</t>
  </si>
  <si>
    <t>INV-2026-2176</t>
  </si>
  <si>
    <t>INV-2026-2177</t>
  </si>
  <si>
    <t>INV-2026-2178</t>
  </si>
  <si>
    <t>INV-2026-2179</t>
  </si>
  <si>
    <t>INV-2026-2180</t>
  </si>
  <si>
    <t>2026-02-17</t>
  </si>
  <si>
    <t>INV-2026-2181</t>
  </si>
  <si>
    <t>2026-01-06</t>
  </si>
  <si>
    <t>INV-2026-2182</t>
  </si>
  <si>
    <t>INV-2026-2183</t>
  </si>
  <si>
    <t>INV-2026-2184</t>
  </si>
  <si>
    <t>INV-2026-2185</t>
  </si>
  <si>
    <t>INV-2026-2186</t>
  </si>
  <si>
    <t>INV-2026-2187</t>
  </si>
  <si>
    <t>INV-2026-2188</t>
  </si>
  <si>
    <t>INV-2026-2189</t>
  </si>
  <si>
    <t>INV-2026-2190</t>
  </si>
  <si>
    <t>2026-04-24</t>
  </si>
  <si>
    <t>INV-2026-2191</t>
  </si>
  <si>
    <t>2026-02-13</t>
  </si>
  <si>
    <t>INV-2026-2192</t>
  </si>
  <si>
    <t>INV-2026-2193</t>
  </si>
  <si>
    <t>2026-06-12</t>
  </si>
  <si>
    <t>INV-2026-2194</t>
  </si>
  <si>
    <t>INV-2026-2195</t>
  </si>
  <si>
    <t>INV-2026-2196</t>
  </si>
  <si>
    <t>2026-05-20</t>
  </si>
  <si>
    <t>INV-2026-2197</t>
  </si>
  <si>
    <t>INV-2026-2198</t>
  </si>
  <si>
    <t>INV-2026-2199</t>
  </si>
  <si>
    <t>INV-2026-2200</t>
  </si>
  <si>
    <t>2026-05-22</t>
  </si>
  <si>
    <t>INV-2026-2201</t>
  </si>
  <si>
    <t>2026-01-08</t>
  </si>
  <si>
    <t>INV-2026-2202</t>
  </si>
  <si>
    <t>INV-2026-2203</t>
  </si>
  <si>
    <t>INV-2026-2204</t>
  </si>
  <si>
    <t>2026-05-24</t>
  </si>
  <si>
    <t>INV-2026-2205</t>
  </si>
  <si>
    <t>INV-2026-2206</t>
  </si>
  <si>
    <t>INV-2026-2207</t>
  </si>
  <si>
    <t>INV-2026-2208</t>
  </si>
  <si>
    <t>INV-2026-2209</t>
  </si>
  <si>
    <t>INV-2026-2210</t>
  </si>
  <si>
    <t>INV-2026-2211</t>
  </si>
  <si>
    <t>INV-2026-2212</t>
  </si>
  <si>
    <t>2026-01-11</t>
  </si>
  <si>
    <t>INV-2026-2213</t>
  </si>
  <si>
    <t>INV-2026-2214</t>
  </si>
  <si>
    <t>INV-2026-2215</t>
  </si>
  <si>
    <t>INV-2026-2216</t>
  </si>
  <si>
    <t>INV-2026-2217</t>
  </si>
  <si>
    <t>INV-2026-2218</t>
  </si>
  <si>
    <t>INV-2026-2219</t>
  </si>
  <si>
    <t>INV-2026-2220</t>
  </si>
  <si>
    <t>INV-2026-2221</t>
  </si>
  <si>
    <t>INV-2026-2222</t>
  </si>
  <si>
    <t>INV-2026-2223</t>
  </si>
  <si>
    <t>INV-2026-2224</t>
  </si>
  <si>
    <t>2026-03-16</t>
  </si>
  <si>
    <t>INV-2026-2225</t>
  </si>
  <si>
    <t>INV-2026-2226</t>
  </si>
  <si>
    <t>2026-03-13</t>
  </si>
  <si>
    <t>INV-2026-2227</t>
  </si>
  <si>
    <t>INV-2026-2228</t>
  </si>
  <si>
    <t>2026-04-10</t>
  </si>
  <si>
    <t>INV-2026-2229</t>
  </si>
  <si>
    <t>INV-2026-2230</t>
  </si>
  <si>
    <t>INV-2026-2231</t>
  </si>
  <si>
    <t>2026-04-14</t>
  </si>
  <si>
    <t>INV-2026-2232</t>
  </si>
  <si>
    <t>2026-02-06</t>
  </si>
  <si>
    <t>INV-2026-2233</t>
  </si>
  <si>
    <t>INV-2026-2234</t>
  </si>
  <si>
    <t>INV-2026-2235</t>
  </si>
  <si>
    <t>INV-2026-2236</t>
  </si>
  <si>
    <t>INV-2026-2237</t>
  </si>
  <si>
    <t>INV-2026-2238</t>
  </si>
  <si>
    <t>INV-2026-2239</t>
  </si>
  <si>
    <t>INV-2026-2240</t>
  </si>
  <si>
    <t>INV-2026-2241</t>
  </si>
  <si>
    <t>INV-2026-2242</t>
  </si>
  <si>
    <t>INV-2026-2243</t>
  </si>
  <si>
    <t>INV-2026-2244</t>
  </si>
  <si>
    <t>INV-2026-2245</t>
  </si>
  <si>
    <t>INV-2026-2246</t>
  </si>
  <si>
    <t>INV-2026-2247</t>
  </si>
  <si>
    <t>INV-2026-2248</t>
  </si>
  <si>
    <t>2026-06-06</t>
  </si>
  <si>
    <t>INV-2026-2249</t>
  </si>
  <si>
    <t>INV-2026-2250</t>
  </si>
  <si>
    <t>INV-2026-2251</t>
  </si>
  <si>
    <t>INV-2026-2252</t>
  </si>
  <si>
    <t>2026-04-09</t>
  </si>
  <si>
    <t>INV-2026-2253</t>
  </si>
  <si>
    <t>INV-2026-2254</t>
  </si>
  <si>
    <t>2026-05-08</t>
  </si>
  <si>
    <t>INV-2026-2255</t>
  </si>
  <si>
    <t>INV-2026-2256</t>
  </si>
  <si>
    <t>INV-2026-2257</t>
  </si>
  <si>
    <t>INV-2026-2258</t>
  </si>
  <si>
    <t>INV-2026-2259</t>
  </si>
  <si>
    <t>INV-2026-2260</t>
  </si>
  <si>
    <t>INV-2026-2261</t>
  </si>
  <si>
    <t>INV-2026-2262</t>
  </si>
  <si>
    <t>INV-2026-2263</t>
  </si>
  <si>
    <t>INV-2026-2264</t>
  </si>
  <si>
    <t>INV-2026-2265</t>
  </si>
  <si>
    <t>INV-2026-2266</t>
  </si>
  <si>
    <t>INV-2026-2267</t>
  </si>
  <si>
    <t>2026-05-19</t>
  </si>
  <si>
    <t>INV-2026-2268</t>
  </si>
  <si>
    <t>INV-2026-2269</t>
  </si>
  <si>
    <t>INV-2026-2270</t>
  </si>
  <si>
    <t>INV-2026-2271</t>
  </si>
  <si>
    <t>INV-2026-2272</t>
  </si>
  <si>
    <t>INV-2026-2273</t>
  </si>
  <si>
    <t>INV-2026-2274</t>
  </si>
  <si>
    <t>INV-2026-2275</t>
  </si>
  <si>
    <t>INV-2026-2276</t>
  </si>
  <si>
    <t>2026-06-13</t>
  </si>
  <si>
    <t>INV-2026-2277</t>
  </si>
  <si>
    <t>2026-01-10</t>
  </si>
  <si>
    <t>INV-2026-2278</t>
  </si>
  <si>
    <t>INV-2026-2279</t>
  </si>
  <si>
    <t>INV-2026-2280</t>
  </si>
  <si>
    <t>2026-02-26</t>
  </si>
  <si>
    <t>INV-2026-2281</t>
  </si>
  <si>
    <t>INV-2026-2282</t>
  </si>
  <si>
    <t>INV-2026-2283</t>
  </si>
  <si>
    <t>INV-2026-2284</t>
  </si>
  <si>
    <t>2026-02-23</t>
  </si>
  <si>
    <t>INV-2026-2285</t>
  </si>
  <si>
    <t>INV-2026-2286</t>
  </si>
  <si>
    <t>INV-2026-2287</t>
  </si>
  <si>
    <t>INV-2026-2288</t>
  </si>
  <si>
    <t>INV-2026-2289</t>
  </si>
  <si>
    <t>INV-2026-2290</t>
  </si>
  <si>
    <t>INV-2026-2291</t>
  </si>
  <si>
    <t>INV-2026-2292</t>
  </si>
  <si>
    <t>INV-2026-2293</t>
  </si>
  <si>
    <t>INV-2026-2294</t>
  </si>
  <si>
    <t>INV-2026-2295</t>
  </si>
  <si>
    <t>INV-2026-2296</t>
  </si>
  <si>
    <t>INV-2026-2297</t>
  </si>
  <si>
    <t>INV-2026-2298</t>
  </si>
  <si>
    <t>INV-2026-2299</t>
  </si>
  <si>
    <t>INV-2026-2300</t>
  </si>
  <si>
    <t>INV-2026-2301</t>
  </si>
  <si>
    <t>INV-2026-2302</t>
  </si>
  <si>
    <t>INV-2026-2303</t>
  </si>
  <si>
    <t>2026-01-23</t>
  </si>
  <si>
    <t>INV-2026-2304</t>
  </si>
  <si>
    <t>INV-2026-2305</t>
  </si>
  <si>
    <t>INV-2026-2306</t>
  </si>
  <si>
    <t>INV-2026-2307</t>
  </si>
  <si>
    <t>INV-2026-2308</t>
  </si>
  <si>
    <t>2026-03-19</t>
  </si>
  <si>
    <t>INV-2026-2309</t>
  </si>
  <si>
    <t>2026-05-26</t>
  </si>
  <si>
    <t>INV-2026-2310</t>
  </si>
  <si>
    <t>2026-02-16</t>
  </si>
  <si>
    <t>INV-2026-2311</t>
  </si>
  <si>
    <t>2026-06-23</t>
  </si>
  <si>
    <t>INV-2026-2312</t>
  </si>
  <si>
    <t>2026-06-22</t>
  </si>
  <si>
    <t>INV-2026-2313</t>
  </si>
  <si>
    <t>INV-2026-2314</t>
  </si>
  <si>
    <t>INV-2026-2315</t>
  </si>
  <si>
    <t>INV-2026-2316</t>
  </si>
  <si>
    <t>INV-2026-2317</t>
  </si>
  <si>
    <t>2026-03-12</t>
  </si>
  <si>
    <t>INV-2026-2318</t>
  </si>
  <si>
    <t>INV-2026-2319</t>
  </si>
  <si>
    <t>INV-2026-2320</t>
  </si>
  <si>
    <t>2026-04-02</t>
  </si>
  <si>
    <t>INV-2026-2321</t>
  </si>
  <si>
    <t>INV-2026-2322</t>
  </si>
  <si>
    <t>INV-2026-2323</t>
  </si>
  <si>
    <t>INV-2026-2324</t>
  </si>
  <si>
    <t>INV-2026-2325</t>
  </si>
  <si>
    <t>INV-2026-2326</t>
  </si>
  <si>
    <t>INV-2026-2327</t>
  </si>
  <si>
    <t>2026-02-12</t>
  </si>
  <si>
    <t>INV-2026-2328</t>
  </si>
  <si>
    <t>INV-2026-2329</t>
  </si>
  <si>
    <t>INV-2026-2330</t>
  </si>
  <si>
    <t>INV-2026-2331</t>
  </si>
  <si>
    <t>INV-2026-2332</t>
  </si>
  <si>
    <t>INV-2026-2333</t>
  </si>
  <si>
    <t>INV-2026-2334</t>
  </si>
  <si>
    <t>INV-2026-2335</t>
  </si>
  <si>
    <t>INV-2026-2336</t>
  </si>
  <si>
    <t>INV-2026-2337</t>
  </si>
  <si>
    <t>INV-2026-2338</t>
  </si>
  <si>
    <t>INV-2026-2339</t>
  </si>
  <si>
    <t>INV-2026-2340</t>
  </si>
  <si>
    <t>INV-2026-2341</t>
  </si>
  <si>
    <t>INV-2026-2342</t>
  </si>
  <si>
    <t>2026-04-26</t>
  </si>
  <si>
    <t>INV-2026-2343</t>
  </si>
  <si>
    <t>INV-2026-2344</t>
  </si>
  <si>
    <t>INV-2026-2345</t>
  </si>
  <si>
    <t>INV-2026-2346</t>
  </si>
  <si>
    <t>INV-2026-2347</t>
  </si>
  <si>
    <t>INV-2026-2348</t>
  </si>
  <si>
    <t>INV-2026-2349</t>
  </si>
  <si>
    <t>2026-02-03</t>
  </si>
  <si>
    <t>INV-2026-2350</t>
  </si>
  <si>
    <t>INV-2026-2351</t>
  </si>
  <si>
    <t>INV-2026-2352</t>
  </si>
  <si>
    <t>INV-2026-2353</t>
  </si>
  <si>
    <t>INV-2026-2354</t>
  </si>
  <si>
    <t>2026-04-17</t>
  </si>
  <si>
    <t>INV-2026-2355</t>
  </si>
  <si>
    <t>INV-2026-2356</t>
  </si>
  <si>
    <t>INV-2026-2357</t>
  </si>
  <si>
    <t>INV-2026-2358</t>
  </si>
  <si>
    <t>INV-2026-2359</t>
  </si>
  <si>
    <t>INV-2026-2360</t>
  </si>
  <si>
    <t>INV-2026-2361</t>
  </si>
  <si>
    <t>INV-2026-2362</t>
  </si>
  <si>
    <t>INV-2026-2363</t>
  </si>
  <si>
    <t>INV-2026-2364</t>
  </si>
  <si>
    <t>INV-2026-2365</t>
  </si>
  <si>
    <t>INV-2026-2366</t>
  </si>
  <si>
    <t>INV-2026-2367</t>
  </si>
  <si>
    <t>INV-2026-2368</t>
  </si>
  <si>
    <t>INV-2026-2369</t>
  </si>
  <si>
    <t>2026-02-01</t>
  </si>
  <si>
    <t>INV-2026-2370</t>
  </si>
  <si>
    <t>INV-2026-2371</t>
  </si>
  <si>
    <t>INV-2026-2372</t>
  </si>
  <si>
    <t>INV-2026-2373</t>
  </si>
  <si>
    <t>INV-2026-2374</t>
  </si>
  <si>
    <t>INV-2026-2375</t>
  </si>
  <si>
    <t>INV-2026-2376</t>
  </si>
  <si>
    <t>INV-2026-2377</t>
  </si>
  <si>
    <t>INV-2026-2378</t>
  </si>
  <si>
    <t>INV-2026-2379</t>
  </si>
  <si>
    <t>INV-2026-2380</t>
  </si>
  <si>
    <t>INV-2026-2381</t>
  </si>
  <si>
    <t>INV-2026-2382</t>
  </si>
  <si>
    <t>INV-2026-2383</t>
  </si>
  <si>
    <t>INV-2026-2384</t>
  </si>
  <si>
    <t>INV-2026-2385</t>
  </si>
  <si>
    <t>INV-2026-2386</t>
  </si>
  <si>
    <t>INV-2026-2387</t>
  </si>
  <si>
    <t>2026-02-25</t>
  </si>
  <si>
    <t>INV-2026-2388</t>
  </si>
  <si>
    <t>INV-2026-2389</t>
  </si>
  <si>
    <t>INV-2026-2390</t>
  </si>
  <si>
    <t>INV-2026-2391</t>
  </si>
  <si>
    <t>2026-02-14</t>
  </si>
  <si>
    <t>INV-2026-2392</t>
  </si>
  <si>
    <t>INV-2026-2393</t>
  </si>
  <si>
    <t>INV-2026-2394</t>
  </si>
  <si>
    <t>INV-2026-2395</t>
  </si>
  <si>
    <t>INV-2026-2396</t>
  </si>
  <si>
    <t>INV-2026-2397</t>
  </si>
  <si>
    <t>INV-2026-2398</t>
  </si>
  <si>
    <t>INV-2026-2399</t>
  </si>
  <si>
    <t>INV-2026-2400</t>
  </si>
  <si>
    <t>INV-2026-2401</t>
  </si>
  <si>
    <t>INV-2026-2402</t>
  </si>
  <si>
    <t>INV-2026-2403</t>
  </si>
  <si>
    <t>INV-2026-2404</t>
  </si>
  <si>
    <t>INV-2026-2405</t>
  </si>
  <si>
    <t>INV-2026-2406</t>
  </si>
  <si>
    <t>INV-2026-2407</t>
  </si>
  <si>
    <t>INV-2026-2408</t>
  </si>
  <si>
    <t>INV-2026-2409</t>
  </si>
  <si>
    <t>INV-2026-2410</t>
  </si>
  <si>
    <t>INV-2026-2411</t>
  </si>
  <si>
    <t>INV-2026-2412</t>
  </si>
  <si>
    <t>2026-04-21</t>
  </si>
  <si>
    <t>INV-2026-2413</t>
  </si>
  <si>
    <t>INV-2026-2414</t>
  </si>
  <si>
    <t>INV-2026-2415</t>
  </si>
  <si>
    <t>INV-2026-2416</t>
  </si>
  <si>
    <t>INV-2026-2417</t>
  </si>
  <si>
    <t>INV-2026-2418</t>
  </si>
  <si>
    <t>2026-04-18</t>
  </si>
  <si>
    <t>INV-2026-2419</t>
  </si>
  <si>
    <t>INV-2026-2420</t>
  </si>
  <si>
    <t>INV-2026-2421</t>
  </si>
  <si>
    <t>INV-2026-2422</t>
  </si>
  <si>
    <t>INV-2026-2423</t>
  </si>
  <si>
    <t>INV-2026-2424</t>
  </si>
  <si>
    <t>INV-2026-2425</t>
  </si>
  <si>
    <t>INV-2026-2426</t>
  </si>
  <si>
    <t>INV-2026-2427</t>
  </si>
  <si>
    <t>INV-2026-2428</t>
  </si>
  <si>
    <t>INV-2026-2429</t>
  </si>
  <si>
    <t>INV-2026-2430</t>
  </si>
  <si>
    <t>INV-2026-2431</t>
  </si>
  <si>
    <t>INV-2026-2432</t>
  </si>
  <si>
    <t>INV-2026-2433</t>
  </si>
  <si>
    <t>INV-2026-2434</t>
  </si>
  <si>
    <t>INV-2026-2435</t>
  </si>
  <si>
    <t>INV-2026-2436</t>
  </si>
  <si>
    <t>INV-2026-2437</t>
  </si>
  <si>
    <t>INV-2026-2438</t>
  </si>
  <si>
    <t>INV-2026-2439</t>
  </si>
  <si>
    <t>INV-2026-2440</t>
  </si>
  <si>
    <t>INV-2026-2441</t>
  </si>
  <si>
    <t>INV-2026-2442</t>
  </si>
  <si>
    <t>INV-2026-2443</t>
  </si>
  <si>
    <t>INV-2026-2444</t>
  </si>
  <si>
    <t>INV-2026-2445</t>
  </si>
  <si>
    <t>INV-2026-2446</t>
  </si>
  <si>
    <t>INV-2026-2447</t>
  </si>
  <si>
    <t>INV-2026-2448</t>
  </si>
  <si>
    <t>INV-2026-2449</t>
  </si>
  <si>
    <t>INV-2026-2450</t>
  </si>
  <si>
    <t>COMMISSION SLAB TIERS STRUCTURE</t>
  </si>
  <si>
    <t>Tier Level</t>
  </si>
  <si>
    <t>Min Achievement %</t>
  </si>
  <si>
    <t>Max Achievement %</t>
  </si>
  <si>
    <t>Commission Rate %</t>
  </si>
  <si>
    <t>Tier 1 - Underperformer</t>
  </si>
  <si>
    <t>Tier 2 - Target Achiever</t>
  </si>
  <si>
    <t>Tier 3 - Overachiever</t>
  </si>
  <si>
    <t>Tier 4 - Star Performer</t>
  </si>
  <si>
    <t>SALES REPRESENTATIVE MASTER ROSTER</t>
  </si>
  <si>
    <t>Designation</t>
  </si>
  <si>
    <t>North (Delhi NCR)</t>
  </si>
  <si>
    <t>Senior AE</t>
  </si>
  <si>
    <t>South (Bengaluru)</t>
  </si>
  <si>
    <t>Enterprise AE</t>
  </si>
  <si>
    <t>West (Mumbai)</t>
  </si>
  <si>
    <t>East (Kolkata)</t>
  </si>
  <si>
    <t>Account Executive</t>
  </si>
  <si>
    <t>North (Chandigarh)</t>
  </si>
  <si>
    <t>West (Pune)</t>
  </si>
  <si>
    <t>South (Hyderabad)</t>
  </si>
  <si>
    <t>West (Ahmedabad)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</si>
</sst>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\₹\ ###,##0"/>
  </numFmts>
  <fonts count="11">
    <font>
      <sz val="11"/>
      <color theme="1"/>
      <name val="Calibri"/>
      <family val="2"/>
      <scheme val="minor"/>
    </font>
    <font>
      <b/>
      <sz val="13"/>
      <color rgb="FF0F5257"/>
      <name val="Calibri"/>
    </font>
    <font>
      <b/>
      <sz val="11"/>
      <color rgb="FFFFFFFF"/>
      <name val="Calibri"/>
    </font>
    <font>
      <sz val="11"/>
      <name val="Calibri"/>
    </font>
    <font>
      <b/>
      <sz val="11"/>
      <name val="Calibri"/>
    </font>
    <font>
      <b/>
      <sz val="9"/>
      <color rgb="FF555555"/>
      <name val="Calibri"/>
    </font>
    <font>
      <b/>
      <sz val="20"/>
      <color rgb="FF0F5257"/>
      <name val="Calibri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</font>
    <font>
      <i/>
      <sz val="11"/>
      <color theme="0"/>
      <name val="Calibri"/>
      <family val="2"/>
    </font>
    <font>
      <b/>
      <sz val="13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F5257"/>
        <bgColor rgb="FF0F5257"/>
      </patternFill>
    </fill>
    <fill>
      <patternFill patternType="solid">
        <fgColor rgb="FFF4FBFB"/>
        <bgColor rgb="FFF4FBFB"/>
      </patternFill>
    </fill>
    <fill>
      <patternFill patternType="solid">
        <fgColor rgb="FFE0F2F1"/>
        <bgColor rgb="FFE0F2F1"/>
      </patternFill>
    </fill>
    <fill>
      <patternFill patternType="solid">
        <fgColor rgb="FFFAFAFA"/>
        <bgColor rgb="FFFAFAFA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rgb="FF0F5257"/>
      </patternFill>
    </fill>
  </fills>
  <borders count="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double">
        <color rgb="FF0F5257"/>
      </bottom>
      <diagonal/>
    </border>
    <border>
      <left style="thin">
        <color rgb="FF80CBC4"/>
      </left>
      <right style="thin">
        <color rgb="FF80CBC4"/>
      </right>
      <top style="thin">
        <color rgb="FF80CBC4"/>
      </top>
      <bottom style="thin">
        <color rgb="FF80CBC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165" fontId="3" fillId="3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/>
    <xf numFmtId="164" fontId="3" fillId="0" borderId="1" xfId="0" applyNumberFormat="1" applyFont="1" applyBorder="1" applyAlignment="1">
      <alignment horizontal="center"/>
    </xf>
    <xf numFmtId="0" fontId="4" fillId="0" borderId="2" xfId="0" applyFont="1" applyBorder="1"/>
    <xf numFmtId="165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/>
    <xf numFmtId="164" fontId="3" fillId="3" borderId="1" xfId="0" applyNumberFormat="1" applyFont="1" applyFill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right"/>
    </xf>
    <xf numFmtId="0" fontId="0" fillId="0" borderId="0" xfId="0"/>
    <xf numFmtId="0" fontId="3" fillId="3" borderId="1" xfId="0" applyFont="1" applyFill="1" applyBorder="1"/>
    <xf numFmtId="165" fontId="6" fillId="5" borderId="3" xfId="0" applyNumberFormat="1" applyFont="1" applyFill="1" applyBorder="1" applyAlignment="1">
      <alignment horizontal="center" vertical="center"/>
    </xf>
    <xf numFmtId="0" fontId="0" fillId="0" borderId="3" xfId="0" applyBorder="1"/>
    <xf numFmtId="0" fontId="5" fillId="4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8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10" fillId="7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 vertical="center"/>
    </xf>
  </cellXfs>
  <cellStyles count="1">
    <cellStyle name="Normal" xfId="0" builtinId="0"/>
  </cellStyles>
  <dxfs count="3">
    <dxf>
      <font>
        <b/>
        <color rgb="FFC62828"/>
      </font>
      <fill>
        <patternFill patternType="solid">
          <fgColor rgb="FFFFEBEE"/>
        </patternFill>
      </fill>
    </dxf>
    <dxf>
      <font>
        <b/>
        <color rgb="FFF57F17"/>
      </font>
      <fill>
        <patternFill patternType="solid">
          <fgColor rgb="FFFFFDE7"/>
        </patternFill>
      </fill>
    </dxf>
    <dxf>
      <font>
        <b/>
        <color rgb="FF2E7D32"/>
      </font>
      <fill>
        <patternFill patternType="solid">
          <fgColor rgb="FFE8F5E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/>
              <a:t>Sales Representative Revenue vs. Net Payout Disbursed (₹)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'Payout Dashboard'!$F$12</c:f>
              <c:strCache>
                <c:ptCount val="1"/>
                <c:pt idx="0">
                  <c:v>Closed Sales (₹)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'Payout Dashboard'!$B$13:$B$20</c:f>
              <c:strCache>
                <c:ptCount val="8"/>
                <c:pt idx="0">
                  <c:v>Aarav Sharma</c:v>
                </c:pt>
                <c:pt idx="1">
                  <c:v>Priya Nair</c:v>
                </c:pt>
                <c:pt idx="2">
                  <c:v>Rohan Mehta</c:v>
                </c:pt>
                <c:pt idx="3">
                  <c:v>Ananya Chatterjee</c:v>
                </c:pt>
                <c:pt idx="4">
                  <c:v>Vikram Verma</c:v>
                </c:pt>
                <c:pt idx="5">
                  <c:v>Sneha Kulkarni</c:v>
                </c:pt>
                <c:pt idx="6">
                  <c:v>Karthik Reddy</c:v>
                </c:pt>
                <c:pt idx="7">
                  <c:v>Devansh Patel</c:v>
                </c:pt>
              </c:strCache>
            </c:strRef>
          </c:cat>
          <c:val>
            <c:numRef>
              <c:f>'Payout Dashboard'!$F$13:$F$20</c:f>
              <c:numCache>
                <c:formatCode>\₹\ ###,##0</c:formatCode>
                <c:ptCount val="8"/>
                <c:pt idx="0">
                  <c:v>34912758</c:v>
                </c:pt>
                <c:pt idx="1">
                  <c:v>37271030</c:v>
                </c:pt>
                <c:pt idx="2">
                  <c:v>36332771</c:v>
                </c:pt>
                <c:pt idx="3">
                  <c:v>31800217</c:v>
                </c:pt>
                <c:pt idx="4">
                  <c:v>24554606</c:v>
                </c:pt>
                <c:pt idx="5">
                  <c:v>24346237</c:v>
                </c:pt>
                <c:pt idx="6">
                  <c:v>27379995</c:v>
                </c:pt>
                <c:pt idx="7">
                  <c:v>20181717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D3-4101-99AB-9B85080BA5B9}"/>
            </c:ext>
          </c:extLst>
        </c:ser>
        <c:ser>
          <c:idx val="1"/>
          <c:order val="1"/>
          <c:tx>
            <c:strRef>
              <c:f>'Payout Dashboard'!$L$12</c:f>
              <c:strCache>
                <c:ptCount val="1"/>
                <c:pt idx="0">
                  <c:v>Net Payout (₹)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'Payout Dashboard'!$B$13:$B$20</c:f>
              <c:strCache>
                <c:ptCount val="8"/>
                <c:pt idx="0">
                  <c:v>Aarav Sharma</c:v>
                </c:pt>
                <c:pt idx="1">
                  <c:v>Priya Nair</c:v>
                </c:pt>
                <c:pt idx="2">
                  <c:v>Rohan Mehta</c:v>
                </c:pt>
                <c:pt idx="3">
                  <c:v>Ananya Chatterjee</c:v>
                </c:pt>
                <c:pt idx="4">
                  <c:v>Vikram Verma</c:v>
                </c:pt>
                <c:pt idx="5">
                  <c:v>Sneha Kulkarni</c:v>
                </c:pt>
                <c:pt idx="6">
                  <c:v>Karthik Reddy</c:v>
                </c:pt>
                <c:pt idx="7">
                  <c:v>Devansh Patel</c:v>
                </c:pt>
              </c:strCache>
            </c:strRef>
          </c:cat>
          <c:val>
            <c:numRef>
              <c:f>'Payout Dashboard'!$L$13:$L$20</c:f>
              <c:numCache>
                <c:formatCode>\₹\ ###,##0</c:formatCode>
                <c:ptCount val="8"/>
                <c:pt idx="0">
                  <c:v>3307148.22</c:v>
                </c:pt>
                <c:pt idx="1">
                  <c:v>3539392.7</c:v>
                </c:pt>
                <c:pt idx="2">
                  <c:v>3439949.39</c:v>
                </c:pt>
                <c:pt idx="3">
                  <c:v>3002019.5300000003</c:v>
                </c:pt>
                <c:pt idx="4">
                  <c:v>2344914.54</c:v>
                </c:pt>
                <c:pt idx="5">
                  <c:v>2351161.33</c:v>
                </c:pt>
                <c:pt idx="6">
                  <c:v>2644199.5499999998</c:v>
                </c:pt>
                <c:pt idx="7">
                  <c:v>1946354.5300000003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D3-4101-99AB-9B85080BA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Sales Representative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Amount (₹)</a:t>
                </a:r>
              </a:p>
            </c:rich>
          </c:tx>
          <c:overlay val="0"/>
        </c:title>
        <c:numFmt formatCode="\₹\ ###,##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/>
              <a:t>Total Payout Composition (Commission, Retainer, Bonus)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ln>
              <a:prstDash val="solid"/>
            </a:ln>
          </c:spPr>
          <c:cat>
            <c:strRef>
              <c:f>'Commission Calculator Engine'!$H$1:$J$1</c:f>
              <c:strCache>
                <c:ptCount val="3"/>
                <c:pt idx="0">
                  <c:v>Gross Commission (₹)</c:v>
                </c:pt>
                <c:pt idx="1">
                  <c:v>Performance Bonus (₹)</c:v>
                </c:pt>
                <c:pt idx="2">
                  <c:v>Base Retainer (₹)</c:v>
                </c:pt>
              </c:strCache>
            </c:strRef>
          </c:cat>
          <c:val>
            <c:numRef>
              <c:f>'Commission Calculator Engine'!$H$10:$J$10</c:f>
              <c:numCache>
                <c:formatCode>\₹\ ###,##0</c:formatCode>
                <c:ptCount val="3"/>
                <c:pt idx="0">
                  <c:v>23677933.100000001</c:v>
                </c:pt>
                <c:pt idx="1">
                  <c:v>400000</c:v>
                </c:pt>
                <c:pt idx="2">
                  <c:v>905000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D-44A4-ADD4-C097F99ED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327660</xdr:colOff>
      <xdr:row>24</xdr:row>
      <xdr:rowOff>45720</xdr:rowOff>
    </xdr:from>
    <xdr:ext cx="5760000" cy="36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7</xdr:col>
      <xdr:colOff>960120</xdr:colOff>
      <xdr:row>23</xdr:row>
      <xdr:rowOff>167640</xdr:rowOff>
    </xdr:from>
    <xdr:ext cx="5040000" cy="360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1"/>
  <sheetViews>
    <sheetView topLeftCell="A5" workbookViewId="0">
      <selection activeCell="H25" sqref="H25"/>
    </sheetView>
  </sheetViews>
  <sheetFormatPr defaultRowHeight="14.4"/>
  <cols>
    <col min="1" max="1" width="3" customWidth="1"/>
    <col min="2" max="3" width="14" customWidth="1"/>
    <col min="4" max="4" width="20" customWidth="1"/>
    <col min="5" max="6" width="18" customWidth="1"/>
    <col min="7" max="7" width="14" customWidth="1"/>
    <col min="8" max="9" width="16" customWidth="1"/>
    <col min="10" max="10" width="14" customWidth="1"/>
    <col min="11" max="11" width="16" customWidth="1"/>
    <col min="12" max="12" width="18" customWidth="1"/>
  </cols>
  <sheetData>
    <row r="2" spans="2:13" ht="23.4">
      <c r="B2" s="27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13">
      <c r="B3" s="29" t="s">
        <v>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5" spans="2:13">
      <c r="B5" s="22" t="s">
        <v>2</v>
      </c>
      <c r="C5" s="21"/>
      <c r="E5" s="22" t="s">
        <v>3</v>
      </c>
      <c r="F5" s="21"/>
      <c r="H5" s="22" t="s">
        <v>4</v>
      </c>
      <c r="I5" s="21"/>
      <c r="K5" s="22" t="s">
        <v>5</v>
      </c>
      <c r="L5" s="21"/>
    </row>
    <row r="6" spans="2:13">
      <c r="B6" s="20">
        <f>'Commission Calculator Engine'!E10</f>
        <v>236779331</v>
      </c>
      <c r="C6" s="21"/>
      <c r="E6" s="20">
        <f>'Commission Calculator Engine'!H10+'Commission Calculator Engine'!I10</f>
        <v>24077933.100000001</v>
      </c>
      <c r="F6" s="21"/>
      <c r="H6" s="20">
        <f>'Commission Calculator Engine'!K10</f>
        <v>2407793.3100000005</v>
      </c>
      <c r="I6" s="21"/>
      <c r="K6" s="20">
        <f>'Commission Calculator Engine'!L10</f>
        <v>22575139.790000003</v>
      </c>
      <c r="L6" s="21"/>
    </row>
    <row r="7" spans="2:13">
      <c r="B7" s="21"/>
      <c r="C7" s="21"/>
      <c r="E7" s="21"/>
      <c r="F7" s="21"/>
      <c r="H7" s="21"/>
      <c r="I7" s="21"/>
      <c r="K7" s="21"/>
      <c r="L7" s="21"/>
    </row>
    <row r="10" spans="2:13" ht="17.399999999999999">
      <c r="B10" s="30" t="s">
        <v>6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2:13" ht="17.399999999999999">
      <c r="B11" s="31"/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 spans="2:13">
      <c r="B12" s="23" t="s">
        <v>7</v>
      </c>
      <c r="C12" s="18"/>
      <c r="D12" s="2" t="s">
        <v>8</v>
      </c>
      <c r="E12" s="2" t="s">
        <v>9</v>
      </c>
      <c r="F12" s="2" t="s">
        <v>10</v>
      </c>
      <c r="G12" s="2" t="s">
        <v>11</v>
      </c>
      <c r="H12" s="2" t="s">
        <v>12</v>
      </c>
      <c r="I12" s="2" t="s">
        <v>13</v>
      </c>
      <c r="J12" s="2" t="s">
        <v>14</v>
      </c>
      <c r="K12" s="2" t="s">
        <v>15</v>
      </c>
      <c r="L12" s="2" t="s">
        <v>16</v>
      </c>
    </row>
    <row r="13" spans="2:13">
      <c r="B13" s="19" t="str">
        <f>'Commission Calculator Engine'!B2</f>
        <v>Aarav Sharma</v>
      </c>
      <c r="C13" s="19"/>
      <c r="D13" s="4" t="str">
        <f>'Commission Calculator Engine'!C2</f>
        <v>North (Delhi NCR)</v>
      </c>
      <c r="E13" s="5">
        <f>'Commission Calculator Engine'!D2</f>
        <v>15000000</v>
      </c>
      <c r="F13" s="5">
        <f>'Commission Calculator Engine'!E2</f>
        <v>34912758</v>
      </c>
      <c r="G13" s="6">
        <f>'Commission Calculator Engine'!F2</f>
        <v>2.3275172</v>
      </c>
      <c r="H13" s="6">
        <f>'Commission Calculator Engine'!G2</f>
        <v>0.1</v>
      </c>
      <c r="I13" s="5">
        <f>'Commission Calculator Engine'!H2</f>
        <v>3491275.8000000003</v>
      </c>
      <c r="J13" s="5">
        <f>'Commission Calculator Engine'!I2</f>
        <v>50000</v>
      </c>
      <c r="K13" s="5">
        <f>'Commission Calculator Engine'!K2</f>
        <v>354127.58000000007</v>
      </c>
      <c r="L13" s="5">
        <f>'Commission Calculator Engine'!L2</f>
        <v>3307148.22</v>
      </c>
    </row>
    <row r="14" spans="2:13">
      <c r="B14" s="24" t="str">
        <f>'Commission Calculator Engine'!B3</f>
        <v>Priya Nair</v>
      </c>
      <c r="C14" s="24"/>
      <c r="D14" s="8" t="str">
        <f>'Commission Calculator Engine'!C3</f>
        <v>South (Bengaluru)</v>
      </c>
      <c r="E14" s="9">
        <f>'Commission Calculator Engine'!D3</f>
        <v>18000000</v>
      </c>
      <c r="F14" s="9">
        <f>'Commission Calculator Engine'!E3</f>
        <v>37271030</v>
      </c>
      <c r="G14" s="10">
        <f>'Commission Calculator Engine'!F3</f>
        <v>2.0706127777777779</v>
      </c>
      <c r="H14" s="10">
        <f>'Commission Calculator Engine'!G3</f>
        <v>0.1</v>
      </c>
      <c r="I14" s="9">
        <f>'Commission Calculator Engine'!H3</f>
        <v>3727103</v>
      </c>
      <c r="J14" s="9">
        <f>'Commission Calculator Engine'!I3</f>
        <v>50000</v>
      </c>
      <c r="K14" s="9">
        <f>'Commission Calculator Engine'!K3</f>
        <v>377710.30000000005</v>
      </c>
      <c r="L14" s="9">
        <f>'Commission Calculator Engine'!L3</f>
        <v>3539392.7</v>
      </c>
    </row>
    <row r="15" spans="2:13">
      <c r="B15" s="19" t="str">
        <f>'Commission Calculator Engine'!B4</f>
        <v>Rohan Mehta</v>
      </c>
      <c r="C15" s="19"/>
      <c r="D15" s="4" t="str">
        <f>'Commission Calculator Engine'!C4</f>
        <v>West (Mumbai)</v>
      </c>
      <c r="E15" s="5">
        <f>'Commission Calculator Engine'!D4</f>
        <v>16000000</v>
      </c>
      <c r="F15" s="5">
        <f>'Commission Calculator Engine'!E4</f>
        <v>36332771</v>
      </c>
      <c r="G15" s="6">
        <f>'Commission Calculator Engine'!F4</f>
        <v>2.2707981875000001</v>
      </c>
      <c r="H15" s="6">
        <f>'Commission Calculator Engine'!G4</f>
        <v>0.1</v>
      </c>
      <c r="I15" s="5">
        <f>'Commission Calculator Engine'!H4</f>
        <v>3633277.1</v>
      </c>
      <c r="J15" s="5">
        <f>'Commission Calculator Engine'!I4</f>
        <v>50000</v>
      </c>
      <c r="K15" s="5">
        <f>'Commission Calculator Engine'!K4</f>
        <v>368327.71</v>
      </c>
      <c r="L15" s="5">
        <f>'Commission Calculator Engine'!L4</f>
        <v>3439949.39</v>
      </c>
    </row>
    <row r="16" spans="2:13">
      <c r="B16" s="24" t="str">
        <f>'Commission Calculator Engine'!B5</f>
        <v>Ananya Chatterjee</v>
      </c>
      <c r="C16" s="24"/>
      <c r="D16" s="8" t="str">
        <f>'Commission Calculator Engine'!C5</f>
        <v>East (Kolkata)</v>
      </c>
      <c r="E16" s="9">
        <f>'Commission Calculator Engine'!D5</f>
        <v>12000000</v>
      </c>
      <c r="F16" s="9">
        <f>'Commission Calculator Engine'!E5</f>
        <v>31800217</v>
      </c>
      <c r="G16" s="10">
        <f>'Commission Calculator Engine'!F5</f>
        <v>2.6500180833333333</v>
      </c>
      <c r="H16" s="10">
        <f>'Commission Calculator Engine'!G5</f>
        <v>0.1</v>
      </c>
      <c r="I16" s="9">
        <f>'Commission Calculator Engine'!H5</f>
        <v>3180021.7</v>
      </c>
      <c r="J16" s="9">
        <f>'Commission Calculator Engine'!I5</f>
        <v>50000</v>
      </c>
      <c r="K16" s="9">
        <f>'Commission Calculator Engine'!K5</f>
        <v>323002.17000000004</v>
      </c>
      <c r="L16" s="9">
        <f>'Commission Calculator Engine'!L5</f>
        <v>3002019.5300000003</v>
      </c>
    </row>
    <row r="17" spans="2:12">
      <c r="B17" s="19" t="str">
        <f>'Commission Calculator Engine'!B6</f>
        <v>Vikram Verma</v>
      </c>
      <c r="C17" s="19"/>
      <c r="D17" s="4" t="str">
        <f>'Commission Calculator Engine'!C6</f>
        <v>North (Chandigarh)</v>
      </c>
      <c r="E17" s="5">
        <f>'Commission Calculator Engine'!D6</f>
        <v>11000000</v>
      </c>
      <c r="F17" s="5">
        <f>'Commission Calculator Engine'!E6</f>
        <v>24554606</v>
      </c>
      <c r="G17" s="6">
        <f>'Commission Calculator Engine'!F6</f>
        <v>2.2322369090909091</v>
      </c>
      <c r="H17" s="6">
        <f>'Commission Calculator Engine'!G6</f>
        <v>0.1</v>
      </c>
      <c r="I17" s="5">
        <f>'Commission Calculator Engine'!H6</f>
        <v>2455460.6</v>
      </c>
      <c r="J17" s="5">
        <f>'Commission Calculator Engine'!I6</f>
        <v>50000</v>
      </c>
      <c r="K17" s="5">
        <f>'Commission Calculator Engine'!K6</f>
        <v>250546.06000000003</v>
      </c>
      <c r="L17" s="5">
        <f>'Commission Calculator Engine'!L6</f>
        <v>2344914.54</v>
      </c>
    </row>
    <row r="18" spans="2:12">
      <c r="B18" s="24" t="str">
        <f>'Commission Calculator Engine'!B7</f>
        <v>Sneha Kulkarni</v>
      </c>
      <c r="C18" s="24"/>
      <c r="D18" s="8" t="str">
        <f>'Commission Calculator Engine'!C7</f>
        <v>West (Pune)</v>
      </c>
      <c r="E18" s="9">
        <f>'Commission Calculator Engine'!D7</f>
        <v>14000000</v>
      </c>
      <c r="F18" s="9">
        <f>'Commission Calculator Engine'!E7</f>
        <v>24346237</v>
      </c>
      <c r="G18" s="10">
        <f>'Commission Calculator Engine'!F7</f>
        <v>1.7390169285714285</v>
      </c>
      <c r="H18" s="10">
        <f>'Commission Calculator Engine'!G7</f>
        <v>0.1</v>
      </c>
      <c r="I18" s="9">
        <f>'Commission Calculator Engine'!H7</f>
        <v>2434623.7000000002</v>
      </c>
      <c r="J18" s="9">
        <f>'Commission Calculator Engine'!I7</f>
        <v>50000</v>
      </c>
      <c r="K18" s="9">
        <f>'Commission Calculator Engine'!K7</f>
        <v>248462.37000000002</v>
      </c>
      <c r="L18" s="9">
        <f>'Commission Calculator Engine'!L7</f>
        <v>2351161.33</v>
      </c>
    </row>
    <row r="19" spans="2:12">
      <c r="B19" s="19" t="str">
        <f>'Commission Calculator Engine'!B8</f>
        <v>Karthik Reddy</v>
      </c>
      <c r="C19" s="19"/>
      <c r="D19" s="4" t="str">
        <f>'Commission Calculator Engine'!C8</f>
        <v>South (Hyderabad)</v>
      </c>
      <c r="E19" s="5">
        <f>'Commission Calculator Engine'!D8</f>
        <v>17500000</v>
      </c>
      <c r="F19" s="5">
        <f>'Commission Calculator Engine'!E8</f>
        <v>27379995</v>
      </c>
      <c r="G19" s="6">
        <f>'Commission Calculator Engine'!F8</f>
        <v>1.5645711428571429</v>
      </c>
      <c r="H19" s="6">
        <f>'Commission Calculator Engine'!G8</f>
        <v>0.1</v>
      </c>
      <c r="I19" s="5">
        <f>'Commission Calculator Engine'!H8</f>
        <v>2737999.5</v>
      </c>
      <c r="J19" s="5">
        <f>'Commission Calculator Engine'!I8</f>
        <v>50000</v>
      </c>
      <c r="K19" s="5">
        <f>'Commission Calculator Engine'!K8</f>
        <v>278799.95</v>
      </c>
      <c r="L19" s="5">
        <f>'Commission Calculator Engine'!L8</f>
        <v>2644199.5499999998</v>
      </c>
    </row>
    <row r="20" spans="2:12">
      <c r="B20" s="24" t="str">
        <f>'Commission Calculator Engine'!B9</f>
        <v>Devansh Patel</v>
      </c>
      <c r="C20" s="24"/>
      <c r="D20" s="8" t="str">
        <f>'Commission Calculator Engine'!C9</f>
        <v>West (Ahmedabad)</v>
      </c>
      <c r="E20" s="9">
        <f>'Commission Calculator Engine'!D9</f>
        <v>10500000</v>
      </c>
      <c r="F20" s="9">
        <f>'Commission Calculator Engine'!E9</f>
        <v>20181717</v>
      </c>
      <c r="G20" s="10">
        <f>'Commission Calculator Engine'!F9</f>
        <v>1.9220682857142857</v>
      </c>
      <c r="H20" s="10">
        <f>'Commission Calculator Engine'!G9</f>
        <v>0.1</v>
      </c>
      <c r="I20" s="9">
        <f>'Commission Calculator Engine'!H9</f>
        <v>2018171.7000000002</v>
      </c>
      <c r="J20" s="9">
        <f>'Commission Calculator Engine'!I9</f>
        <v>50000</v>
      </c>
      <c r="K20" s="9">
        <f>'Commission Calculator Engine'!K9</f>
        <v>206817.17000000004</v>
      </c>
      <c r="L20" s="9">
        <f>'Commission Calculator Engine'!L9</f>
        <v>1946354.5300000003</v>
      </c>
    </row>
    <row r="21" spans="2:12">
      <c r="B21" s="25" t="s">
        <v>17</v>
      </c>
      <c r="C21" s="26"/>
      <c r="D21" s="11"/>
      <c r="E21" s="12">
        <f>SUM(E13:E20)</f>
        <v>114000000</v>
      </c>
      <c r="F21" s="12">
        <f>SUM(F13:F20)</f>
        <v>236779331</v>
      </c>
      <c r="G21" s="13">
        <f>F21/E21</f>
        <v>2.0770116754385963</v>
      </c>
      <c r="H21" s="11"/>
      <c r="I21" s="12">
        <f>SUM(I13:I20)</f>
        <v>23677933.100000001</v>
      </c>
      <c r="J21" s="12">
        <f>SUM(J13:J20)</f>
        <v>400000</v>
      </c>
      <c r="K21" s="12">
        <f>SUM(K13:K20)</f>
        <v>2407793.3100000005</v>
      </c>
      <c r="L21" s="12">
        <f>SUM(L13:L20)</f>
        <v>22575139.790000003</v>
      </c>
    </row>
  </sheetData>
  <mergeCells count="21">
    <mergeCell ref="B21:C21"/>
    <mergeCell ref="H5:I5"/>
    <mergeCell ref="B20:C20"/>
    <mergeCell ref="K6:L7"/>
    <mergeCell ref="B10:L10"/>
    <mergeCell ref="B16:C16"/>
    <mergeCell ref="B3:M3"/>
    <mergeCell ref="H6:I7"/>
    <mergeCell ref="B5:C5"/>
    <mergeCell ref="B19:C19"/>
    <mergeCell ref="B13:C13"/>
    <mergeCell ref="B12:C12"/>
    <mergeCell ref="B15:C15"/>
    <mergeCell ref="B18:C18"/>
    <mergeCell ref="B14:C14"/>
    <mergeCell ref="B2:M2"/>
    <mergeCell ref="B17:C17"/>
    <mergeCell ref="E6:F7"/>
    <mergeCell ref="E5:F5"/>
    <mergeCell ref="K5:L5"/>
    <mergeCell ref="B6:C7"/>
  </mergeCells>
  <conditionalFormatting sqref="G13:G20">
    <cfRule type="cellIs" dxfId="2" priority="1" operator="greaterThanOrEqual">
      <formula>1</formula>
    </cfRule>
    <cfRule type="cellIs" dxfId="1" priority="2" operator="between">
      <formula>0.8</formula>
      <formula>0.999</formula>
    </cfRule>
    <cfRule type="cellIs" dxfId="0" priority="3" operator="lessThan">
      <formula>0.8</formula>
    </cfRule>
  </conditionalFormatting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"/>
  <sheetViews>
    <sheetView workbookViewId="0">
      <selection activeCell="C14" sqref="C14"/>
    </sheetView>
  </sheetViews>
  <sheetFormatPr defaultRowHeight="14.4"/>
  <cols>
    <col min="1" max="4" width="39" customWidth="1"/>
    <col min="5" max="5" width="155" customWidth="1"/>
    <col min="6" max="6" width="21" customWidth="1"/>
    <col min="7" max="7" width="70" customWidth="1"/>
    <col min="8" max="8" width="24" customWidth="1"/>
    <col min="9" max="9" width="27" customWidth="1"/>
    <col min="10" max="10" width="39" customWidth="1"/>
    <col min="11" max="11" width="26" customWidth="1"/>
    <col min="12" max="12" width="18" customWidth="1"/>
  </cols>
  <sheetData>
    <row r="1" spans="1:12">
      <c r="A1" s="33" t="s">
        <v>18</v>
      </c>
      <c r="B1" s="33" t="s">
        <v>7</v>
      </c>
      <c r="C1" s="33" t="s">
        <v>8</v>
      </c>
      <c r="D1" s="33" t="s">
        <v>19</v>
      </c>
      <c r="E1" s="33" t="s">
        <v>20</v>
      </c>
      <c r="F1" s="33" t="s">
        <v>21</v>
      </c>
      <c r="G1" s="33" t="s">
        <v>22</v>
      </c>
      <c r="H1" s="33" t="s">
        <v>23</v>
      </c>
      <c r="I1" s="33" t="s">
        <v>24</v>
      </c>
      <c r="J1" s="33" t="s">
        <v>25</v>
      </c>
      <c r="K1" s="33" t="s">
        <v>26</v>
      </c>
      <c r="L1" s="33" t="s">
        <v>16</v>
      </c>
    </row>
    <row r="2" spans="1:12">
      <c r="A2" s="4" t="str">
        <f>'Rep Master &amp; Tier Structures'!A11</f>
        <v>REP-IN-101</v>
      </c>
      <c r="B2" s="3" t="str">
        <f>'Rep Master &amp; Tier Structures'!B11</f>
        <v>Aarav Sharma</v>
      </c>
      <c r="C2" s="3" t="str">
        <f>'Rep Master &amp; Tier Structures'!C11</f>
        <v>North (Delhi NCR)</v>
      </c>
      <c r="D2" s="5">
        <f>'Rep Master &amp; Tier Structures'!E11</f>
        <v>15000000</v>
      </c>
      <c r="E2" s="5">
        <f>SUMIFS('Sales Transactions Data'!$G$2:$G$451, 'Sales Transactions Data'!$C$2:$C$451, A2, 'Sales Transactions Data'!$J$2:$J$451, "Cleared / Collected")</f>
        <v>34912758</v>
      </c>
      <c r="F2" s="6">
        <f t="shared" ref="F2:F10" si="0">E2/D2</f>
        <v>2.3275172</v>
      </c>
      <c r="G2" s="6">
        <f t="shared" ref="G2:G9" si="1">IF(F2&gt;=1.25, 0.1, IF(F2&gt;=1, 0.07, IF(F2&gt;=0.8, 0.045, 0.02)))</f>
        <v>0.1</v>
      </c>
      <c r="H2" s="5">
        <f t="shared" ref="H2:H9" si="2">E2*G2</f>
        <v>3491275.8000000003</v>
      </c>
      <c r="I2" s="5">
        <f t="shared" ref="I2:I9" si="3">IF(F2&gt;=1, 50000, 0)</f>
        <v>50000</v>
      </c>
      <c r="J2" s="5">
        <f>'Rep Master &amp; Tier Structures'!F11</f>
        <v>120000</v>
      </c>
      <c r="K2" s="5">
        <f t="shared" ref="K2:K9" si="4">0.1*(H2+I2)</f>
        <v>354127.58000000007</v>
      </c>
      <c r="L2" s="5">
        <f t="shared" ref="L2:L9" si="5">H2+I2+J2-K2</f>
        <v>3307148.22</v>
      </c>
    </row>
    <row r="3" spans="1:12">
      <c r="A3" s="8" t="str">
        <f>'Rep Master &amp; Tier Structures'!A12</f>
        <v>REP-IN-102</v>
      </c>
      <c r="B3" s="7" t="str">
        <f>'Rep Master &amp; Tier Structures'!B12</f>
        <v>Priya Nair</v>
      </c>
      <c r="C3" s="7" t="str">
        <f>'Rep Master &amp; Tier Structures'!C12</f>
        <v>South (Bengaluru)</v>
      </c>
      <c r="D3" s="9">
        <f>'Rep Master &amp; Tier Structures'!E12</f>
        <v>18000000</v>
      </c>
      <c r="E3" s="9">
        <f>SUMIFS('Sales Transactions Data'!$G$2:$G$451, 'Sales Transactions Data'!$C$2:$C$451, A3, 'Sales Transactions Data'!$J$2:$J$451, "Cleared / Collected")</f>
        <v>37271030</v>
      </c>
      <c r="F3" s="10">
        <f t="shared" si="0"/>
        <v>2.0706127777777779</v>
      </c>
      <c r="G3" s="10">
        <f t="shared" si="1"/>
        <v>0.1</v>
      </c>
      <c r="H3" s="9">
        <f t="shared" si="2"/>
        <v>3727103</v>
      </c>
      <c r="I3" s="9">
        <f t="shared" si="3"/>
        <v>50000</v>
      </c>
      <c r="J3" s="9">
        <f>'Rep Master &amp; Tier Structures'!F12</f>
        <v>140000</v>
      </c>
      <c r="K3" s="9">
        <f t="shared" si="4"/>
        <v>377710.30000000005</v>
      </c>
      <c r="L3" s="9">
        <f t="shared" si="5"/>
        <v>3539392.7</v>
      </c>
    </row>
    <row r="4" spans="1:12">
      <c r="A4" s="4" t="str">
        <f>'Rep Master &amp; Tier Structures'!A13</f>
        <v>REP-IN-103</v>
      </c>
      <c r="B4" s="3" t="str">
        <f>'Rep Master &amp; Tier Structures'!B13</f>
        <v>Rohan Mehta</v>
      </c>
      <c r="C4" s="3" t="str">
        <f>'Rep Master &amp; Tier Structures'!C13</f>
        <v>West (Mumbai)</v>
      </c>
      <c r="D4" s="5">
        <f>'Rep Master &amp; Tier Structures'!E13</f>
        <v>16000000</v>
      </c>
      <c r="E4" s="5">
        <f>SUMIFS('Sales Transactions Data'!$G$2:$G$451, 'Sales Transactions Data'!$C$2:$C$451, A4, 'Sales Transactions Data'!$J$2:$J$451, "Cleared / Collected")</f>
        <v>36332771</v>
      </c>
      <c r="F4" s="6">
        <f t="shared" si="0"/>
        <v>2.2707981875000001</v>
      </c>
      <c r="G4" s="6">
        <f t="shared" si="1"/>
        <v>0.1</v>
      </c>
      <c r="H4" s="5">
        <f t="shared" si="2"/>
        <v>3633277.1</v>
      </c>
      <c r="I4" s="5">
        <f t="shared" si="3"/>
        <v>50000</v>
      </c>
      <c r="J4" s="5">
        <f>'Rep Master &amp; Tier Structures'!F13</f>
        <v>125000</v>
      </c>
      <c r="K4" s="5">
        <f t="shared" si="4"/>
        <v>368327.71</v>
      </c>
      <c r="L4" s="5">
        <f t="shared" si="5"/>
        <v>3439949.39</v>
      </c>
    </row>
    <row r="5" spans="1:12">
      <c r="A5" s="8" t="str">
        <f>'Rep Master &amp; Tier Structures'!A14</f>
        <v>REP-IN-104</v>
      </c>
      <c r="B5" s="7" t="str">
        <f>'Rep Master &amp; Tier Structures'!B14</f>
        <v>Ananya Chatterjee</v>
      </c>
      <c r="C5" s="7" t="str">
        <f>'Rep Master &amp; Tier Structures'!C14</f>
        <v>East (Kolkata)</v>
      </c>
      <c r="D5" s="9">
        <f>'Rep Master &amp; Tier Structures'!E14</f>
        <v>12000000</v>
      </c>
      <c r="E5" s="9">
        <f>SUMIFS('Sales Transactions Data'!$G$2:$G$451, 'Sales Transactions Data'!$C$2:$C$451, A5, 'Sales Transactions Data'!$J$2:$J$451, "Cleared / Collected")</f>
        <v>31800217</v>
      </c>
      <c r="F5" s="10">
        <f t="shared" si="0"/>
        <v>2.6500180833333333</v>
      </c>
      <c r="G5" s="10">
        <f t="shared" si="1"/>
        <v>0.1</v>
      </c>
      <c r="H5" s="9">
        <f t="shared" si="2"/>
        <v>3180021.7</v>
      </c>
      <c r="I5" s="9">
        <f t="shared" si="3"/>
        <v>50000</v>
      </c>
      <c r="J5" s="9">
        <f>'Rep Master &amp; Tier Structures'!F14</f>
        <v>95000</v>
      </c>
      <c r="K5" s="9">
        <f t="shared" si="4"/>
        <v>323002.17000000004</v>
      </c>
      <c r="L5" s="9">
        <f t="shared" si="5"/>
        <v>3002019.5300000003</v>
      </c>
    </row>
    <row r="6" spans="1:12">
      <c r="A6" s="4" t="str">
        <f>'Rep Master &amp; Tier Structures'!A15</f>
        <v>REP-IN-105</v>
      </c>
      <c r="B6" s="3" t="str">
        <f>'Rep Master &amp; Tier Structures'!B15</f>
        <v>Vikram Verma</v>
      </c>
      <c r="C6" s="3" t="str">
        <f>'Rep Master &amp; Tier Structures'!C15</f>
        <v>North (Chandigarh)</v>
      </c>
      <c r="D6" s="5">
        <f>'Rep Master &amp; Tier Structures'!E15</f>
        <v>11000000</v>
      </c>
      <c r="E6" s="5">
        <f>SUMIFS('Sales Transactions Data'!$G$2:$G$451, 'Sales Transactions Data'!$C$2:$C$451, A6, 'Sales Transactions Data'!$J$2:$J$451, "Cleared / Collected")</f>
        <v>24554606</v>
      </c>
      <c r="F6" s="6">
        <f t="shared" si="0"/>
        <v>2.2322369090909091</v>
      </c>
      <c r="G6" s="6">
        <f t="shared" si="1"/>
        <v>0.1</v>
      </c>
      <c r="H6" s="5">
        <f t="shared" si="2"/>
        <v>2455460.6</v>
      </c>
      <c r="I6" s="5">
        <f t="shared" si="3"/>
        <v>50000</v>
      </c>
      <c r="J6" s="5">
        <f>'Rep Master &amp; Tier Structures'!F15</f>
        <v>90000</v>
      </c>
      <c r="K6" s="5">
        <f t="shared" si="4"/>
        <v>250546.06000000003</v>
      </c>
      <c r="L6" s="5">
        <f t="shared" si="5"/>
        <v>2344914.54</v>
      </c>
    </row>
    <row r="7" spans="1:12">
      <c r="A7" s="8" t="str">
        <f>'Rep Master &amp; Tier Structures'!A16</f>
        <v>REP-IN-106</v>
      </c>
      <c r="B7" s="7" t="str">
        <f>'Rep Master &amp; Tier Structures'!B16</f>
        <v>Sneha Kulkarni</v>
      </c>
      <c r="C7" s="7" t="str">
        <f>'Rep Master &amp; Tier Structures'!C16</f>
        <v>West (Pune)</v>
      </c>
      <c r="D7" s="9">
        <f>'Rep Master &amp; Tier Structures'!E16</f>
        <v>14000000</v>
      </c>
      <c r="E7" s="9">
        <f>SUMIFS('Sales Transactions Data'!$G$2:$G$451, 'Sales Transactions Data'!$C$2:$C$451, A7, 'Sales Transactions Data'!$J$2:$J$451, "Cleared / Collected")</f>
        <v>24346237</v>
      </c>
      <c r="F7" s="10">
        <f t="shared" si="0"/>
        <v>1.7390169285714285</v>
      </c>
      <c r="G7" s="10">
        <f t="shared" si="1"/>
        <v>0.1</v>
      </c>
      <c r="H7" s="9">
        <f t="shared" si="2"/>
        <v>2434623.7000000002</v>
      </c>
      <c r="I7" s="9">
        <f t="shared" si="3"/>
        <v>50000</v>
      </c>
      <c r="J7" s="9">
        <f>'Rep Master &amp; Tier Structures'!F16</f>
        <v>115000</v>
      </c>
      <c r="K7" s="9">
        <f t="shared" si="4"/>
        <v>248462.37000000002</v>
      </c>
      <c r="L7" s="9">
        <f t="shared" si="5"/>
        <v>2351161.33</v>
      </c>
    </row>
    <row r="8" spans="1:12">
      <c r="A8" s="4" t="str">
        <f>'Rep Master &amp; Tier Structures'!A17</f>
        <v>REP-IN-107</v>
      </c>
      <c r="B8" s="3" t="str">
        <f>'Rep Master &amp; Tier Structures'!B17</f>
        <v>Karthik Reddy</v>
      </c>
      <c r="C8" s="3" t="str">
        <f>'Rep Master &amp; Tier Structures'!C17</f>
        <v>South (Hyderabad)</v>
      </c>
      <c r="D8" s="5">
        <f>'Rep Master &amp; Tier Structures'!E17</f>
        <v>17500000</v>
      </c>
      <c r="E8" s="5">
        <f>SUMIFS('Sales Transactions Data'!$G$2:$G$451, 'Sales Transactions Data'!$C$2:$C$451, A8, 'Sales Transactions Data'!$J$2:$J$451, "Cleared / Collected")</f>
        <v>27379995</v>
      </c>
      <c r="F8" s="6">
        <f t="shared" si="0"/>
        <v>1.5645711428571429</v>
      </c>
      <c r="G8" s="6">
        <f t="shared" si="1"/>
        <v>0.1</v>
      </c>
      <c r="H8" s="5">
        <f t="shared" si="2"/>
        <v>2737999.5</v>
      </c>
      <c r="I8" s="5">
        <f t="shared" si="3"/>
        <v>50000</v>
      </c>
      <c r="J8" s="5">
        <f>'Rep Master &amp; Tier Structures'!F17</f>
        <v>135000</v>
      </c>
      <c r="K8" s="5">
        <f t="shared" si="4"/>
        <v>278799.95</v>
      </c>
      <c r="L8" s="5">
        <f t="shared" si="5"/>
        <v>2644199.5499999998</v>
      </c>
    </row>
    <row r="9" spans="1:12">
      <c r="A9" s="8" t="str">
        <f>'Rep Master &amp; Tier Structures'!A18</f>
        <v>REP-IN-108</v>
      </c>
      <c r="B9" s="7" t="str">
        <f>'Rep Master &amp; Tier Structures'!B18</f>
        <v>Devansh Patel</v>
      </c>
      <c r="C9" s="7" t="str">
        <f>'Rep Master &amp; Tier Structures'!C18</f>
        <v>West (Ahmedabad)</v>
      </c>
      <c r="D9" s="9">
        <f>'Rep Master &amp; Tier Structures'!E18</f>
        <v>10500000</v>
      </c>
      <c r="E9" s="9">
        <f>SUMIFS('Sales Transactions Data'!$G$2:$G$451, 'Sales Transactions Data'!$C$2:$C$451, A9, 'Sales Transactions Data'!$J$2:$J$451, "Cleared / Collected")</f>
        <v>20181717</v>
      </c>
      <c r="F9" s="10">
        <f t="shared" si="0"/>
        <v>1.9220682857142857</v>
      </c>
      <c r="G9" s="10">
        <f t="shared" si="1"/>
        <v>0.1</v>
      </c>
      <c r="H9" s="9">
        <f t="shared" si="2"/>
        <v>2018171.7000000002</v>
      </c>
      <c r="I9" s="9">
        <f t="shared" si="3"/>
        <v>50000</v>
      </c>
      <c r="J9" s="9">
        <f>'Rep Master &amp; Tier Structures'!F18</f>
        <v>85000</v>
      </c>
      <c r="K9" s="9">
        <f t="shared" si="4"/>
        <v>206817.17000000004</v>
      </c>
      <c r="L9" s="9">
        <f t="shared" si="5"/>
        <v>1946354.5300000003</v>
      </c>
    </row>
    <row r="10" spans="1:12">
      <c r="A10" s="11"/>
      <c r="B10" s="11" t="s">
        <v>27</v>
      </c>
      <c r="C10" s="11"/>
      <c r="D10" s="12">
        <f>SUM(D2:D9)</f>
        <v>114000000</v>
      </c>
      <c r="E10" s="12">
        <f>SUM(E2:E9)</f>
        <v>236779331</v>
      </c>
      <c r="F10" s="14">
        <f t="shared" si="0"/>
        <v>2.0770116754385963</v>
      </c>
      <c r="G10" s="11"/>
      <c r="H10" s="12">
        <f>SUM(H2:H9)</f>
        <v>23677933.100000001</v>
      </c>
      <c r="I10" s="12">
        <f>SUM(I2:I9)</f>
        <v>400000</v>
      </c>
      <c r="J10" s="12">
        <f>SUM(J2:J9)</f>
        <v>905000</v>
      </c>
      <c r="K10" s="12">
        <f>SUM(K2:K9)</f>
        <v>2407793.3100000005</v>
      </c>
      <c r="L10" s="12">
        <f>SUM(L2:L9)</f>
        <v>22575139.790000003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51"/>
  <sheetViews>
    <sheetView workbookViewId="0">
      <pane ySplit="1" topLeftCell="A2" activePane="bottomLeft" state="frozen"/>
      <selection pane="bottomLeft" sqref="A1:I1"/>
    </sheetView>
  </sheetViews>
  <sheetFormatPr defaultRowHeight="14.4"/>
  <cols>
    <col min="1" max="1" width="17" customWidth="1"/>
    <col min="2" max="2" width="16" customWidth="1"/>
    <col min="3" max="3" width="14" customWidth="1"/>
    <col min="4" max="5" width="24" customWidth="1"/>
    <col min="6" max="6" width="25" customWidth="1"/>
    <col min="7" max="7" width="24" customWidth="1"/>
    <col min="8" max="8" width="12" customWidth="1"/>
    <col min="9" max="9" width="19" customWidth="1"/>
    <col min="10" max="10" width="23" customWidth="1"/>
  </cols>
  <sheetData>
    <row r="1" spans="1:10">
      <c r="A1" s="2" t="s">
        <v>28</v>
      </c>
      <c r="B1" s="2" t="s">
        <v>29</v>
      </c>
      <c r="C1" s="2" t="s">
        <v>18</v>
      </c>
      <c r="D1" s="2" t="s">
        <v>7</v>
      </c>
      <c r="E1" s="2" t="s">
        <v>30</v>
      </c>
      <c r="F1" s="2" t="s">
        <v>31</v>
      </c>
      <c r="G1" s="2" t="s">
        <v>32</v>
      </c>
      <c r="H1" s="2" t="s">
        <v>33</v>
      </c>
      <c r="I1" s="2" t="s">
        <v>34</v>
      </c>
      <c r="J1" s="2" t="s">
        <v>35</v>
      </c>
    </row>
    <row r="2" spans="1:10">
      <c r="A2" s="4" t="s">
        <v>36</v>
      </c>
      <c r="B2" s="4" t="s">
        <v>37</v>
      </c>
      <c r="C2" s="4" t="s">
        <v>38</v>
      </c>
      <c r="D2" s="3" t="s">
        <v>39</v>
      </c>
      <c r="E2" s="3" t="s">
        <v>40</v>
      </c>
      <c r="F2" s="3" t="s">
        <v>41</v>
      </c>
      <c r="G2" s="5">
        <v>368652</v>
      </c>
      <c r="H2" s="15">
        <v>0.18</v>
      </c>
      <c r="I2" s="5">
        <f t="shared" ref="I2:I65" si="0">G2*(1+H2)</f>
        <v>435009.36</v>
      </c>
      <c r="J2" s="4" t="s">
        <v>42</v>
      </c>
    </row>
    <row r="3" spans="1:10">
      <c r="A3" s="8" t="s">
        <v>43</v>
      </c>
      <c r="B3" s="8" t="s">
        <v>44</v>
      </c>
      <c r="C3" s="8" t="s">
        <v>45</v>
      </c>
      <c r="D3" s="7" t="s">
        <v>46</v>
      </c>
      <c r="E3" s="7" t="s">
        <v>47</v>
      </c>
      <c r="F3" s="7" t="s">
        <v>48</v>
      </c>
      <c r="G3" s="9">
        <v>719956</v>
      </c>
      <c r="H3" s="16">
        <v>0.18</v>
      </c>
      <c r="I3" s="9">
        <f t="shared" si="0"/>
        <v>849548.08</v>
      </c>
      <c r="J3" s="8" t="s">
        <v>49</v>
      </c>
    </row>
    <row r="4" spans="1:10">
      <c r="A4" s="4" t="s">
        <v>50</v>
      </c>
      <c r="B4" s="4" t="s">
        <v>51</v>
      </c>
      <c r="C4" s="4" t="s">
        <v>52</v>
      </c>
      <c r="D4" s="3" t="s">
        <v>53</v>
      </c>
      <c r="E4" s="3" t="s">
        <v>54</v>
      </c>
      <c r="F4" s="3" t="s">
        <v>55</v>
      </c>
      <c r="G4" s="5">
        <v>878472</v>
      </c>
      <c r="H4" s="15">
        <v>0.18</v>
      </c>
      <c r="I4" s="5">
        <f t="shared" si="0"/>
        <v>1036596.96</v>
      </c>
      <c r="J4" s="4" t="s">
        <v>49</v>
      </c>
    </row>
    <row r="5" spans="1:10">
      <c r="A5" s="8" t="s">
        <v>56</v>
      </c>
      <c r="B5" s="8" t="s">
        <v>57</v>
      </c>
      <c r="C5" s="8" t="s">
        <v>58</v>
      </c>
      <c r="D5" s="7" t="s">
        <v>59</v>
      </c>
      <c r="E5" s="7" t="s">
        <v>60</v>
      </c>
      <c r="F5" s="7" t="s">
        <v>41</v>
      </c>
      <c r="G5" s="9">
        <v>83204</v>
      </c>
      <c r="H5" s="16">
        <v>0.18</v>
      </c>
      <c r="I5" s="9">
        <f t="shared" si="0"/>
        <v>98180.72</v>
      </c>
      <c r="J5" s="8" t="s">
        <v>49</v>
      </c>
    </row>
    <row r="6" spans="1:10">
      <c r="A6" s="4" t="s">
        <v>61</v>
      </c>
      <c r="B6" s="4" t="s">
        <v>62</v>
      </c>
      <c r="C6" s="4" t="s">
        <v>63</v>
      </c>
      <c r="D6" s="3" t="s">
        <v>64</v>
      </c>
      <c r="E6" s="3" t="s">
        <v>65</v>
      </c>
      <c r="F6" s="3" t="s">
        <v>66</v>
      </c>
      <c r="G6" s="5">
        <v>147692</v>
      </c>
      <c r="H6" s="15">
        <v>0.18</v>
      </c>
      <c r="I6" s="5">
        <f t="shared" si="0"/>
        <v>174276.56</v>
      </c>
      <c r="J6" s="4" t="s">
        <v>49</v>
      </c>
    </row>
    <row r="7" spans="1:10">
      <c r="A7" s="8" t="s">
        <v>67</v>
      </c>
      <c r="B7" s="8" t="s">
        <v>68</v>
      </c>
      <c r="C7" s="8" t="s">
        <v>69</v>
      </c>
      <c r="D7" s="7" t="s">
        <v>70</v>
      </c>
      <c r="E7" s="7" t="s">
        <v>71</v>
      </c>
      <c r="F7" s="7" t="s">
        <v>66</v>
      </c>
      <c r="G7" s="9">
        <v>570884</v>
      </c>
      <c r="H7" s="16">
        <v>0.18</v>
      </c>
      <c r="I7" s="9">
        <f t="shared" si="0"/>
        <v>673643.12</v>
      </c>
      <c r="J7" s="8" t="s">
        <v>49</v>
      </c>
    </row>
    <row r="8" spans="1:10">
      <c r="A8" s="4" t="s">
        <v>72</v>
      </c>
      <c r="B8" s="4" t="s">
        <v>37</v>
      </c>
      <c r="C8" s="4" t="s">
        <v>52</v>
      </c>
      <c r="D8" s="3" t="s">
        <v>53</v>
      </c>
      <c r="E8" s="3" t="s">
        <v>73</v>
      </c>
      <c r="F8" s="3" t="s">
        <v>74</v>
      </c>
      <c r="G8" s="5">
        <v>482049</v>
      </c>
      <c r="H8" s="15">
        <v>0.18</v>
      </c>
      <c r="I8" s="5">
        <f t="shared" si="0"/>
        <v>568817.81999999995</v>
      </c>
      <c r="J8" s="4" t="s">
        <v>49</v>
      </c>
    </row>
    <row r="9" spans="1:10">
      <c r="A9" s="8" t="s">
        <v>75</v>
      </c>
      <c r="B9" s="8" t="s">
        <v>76</v>
      </c>
      <c r="C9" s="8" t="s">
        <v>69</v>
      </c>
      <c r="D9" s="7" t="s">
        <v>70</v>
      </c>
      <c r="E9" s="7" t="s">
        <v>77</v>
      </c>
      <c r="F9" s="7" t="s">
        <v>48</v>
      </c>
      <c r="G9" s="9">
        <v>243123</v>
      </c>
      <c r="H9" s="16">
        <v>0.18</v>
      </c>
      <c r="I9" s="9">
        <f t="shared" si="0"/>
        <v>286885.14</v>
      </c>
      <c r="J9" s="8" t="s">
        <v>49</v>
      </c>
    </row>
    <row r="10" spans="1:10">
      <c r="A10" s="4" t="s">
        <v>78</v>
      </c>
      <c r="B10" s="4" t="s">
        <v>79</v>
      </c>
      <c r="C10" s="4" t="s">
        <v>80</v>
      </c>
      <c r="D10" s="3" t="s">
        <v>81</v>
      </c>
      <c r="E10" s="3" t="s">
        <v>82</v>
      </c>
      <c r="F10" s="3" t="s">
        <v>74</v>
      </c>
      <c r="G10" s="5">
        <v>233832</v>
      </c>
      <c r="H10" s="15">
        <v>0.18</v>
      </c>
      <c r="I10" s="5">
        <f t="shared" si="0"/>
        <v>275921.76</v>
      </c>
      <c r="J10" s="4" t="s">
        <v>49</v>
      </c>
    </row>
    <row r="11" spans="1:10">
      <c r="A11" s="8" t="s">
        <v>83</v>
      </c>
      <c r="B11" s="8" t="s">
        <v>84</v>
      </c>
      <c r="C11" s="8" t="s">
        <v>80</v>
      </c>
      <c r="D11" s="7" t="s">
        <v>81</v>
      </c>
      <c r="E11" s="7" t="s">
        <v>65</v>
      </c>
      <c r="F11" s="7" t="s">
        <v>66</v>
      </c>
      <c r="G11" s="9">
        <v>287304</v>
      </c>
      <c r="H11" s="16">
        <v>0.18</v>
      </c>
      <c r="I11" s="9">
        <f t="shared" si="0"/>
        <v>339018.72</v>
      </c>
      <c r="J11" s="8" t="s">
        <v>42</v>
      </c>
    </row>
    <row r="12" spans="1:10">
      <c r="A12" s="4" t="s">
        <v>85</v>
      </c>
      <c r="B12" s="4" t="s">
        <v>86</v>
      </c>
      <c r="C12" s="4" t="s">
        <v>38</v>
      </c>
      <c r="D12" s="3" t="s">
        <v>39</v>
      </c>
      <c r="E12" s="3" t="s">
        <v>87</v>
      </c>
      <c r="F12" s="3" t="s">
        <v>41</v>
      </c>
      <c r="G12" s="5">
        <v>1070892</v>
      </c>
      <c r="H12" s="15">
        <v>0.18</v>
      </c>
      <c r="I12" s="5">
        <f t="shared" si="0"/>
        <v>1263652.5599999998</v>
      </c>
      <c r="J12" s="4" t="s">
        <v>49</v>
      </c>
    </row>
    <row r="13" spans="1:10">
      <c r="A13" s="8" t="s">
        <v>88</v>
      </c>
      <c r="B13" s="8" t="s">
        <v>89</v>
      </c>
      <c r="C13" s="8" t="s">
        <v>63</v>
      </c>
      <c r="D13" s="7" t="s">
        <v>64</v>
      </c>
      <c r="E13" s="7" t="s">
        <v>47</v>
      </c>
      <c r="F13" s="7" t="s">
        <v>55</v>
      </c>
      <c r="G13" s="9">
        <v>638100</v>
      </c>
      <c r="H13" s="16">
        <v>0.18</v>
      </c>
      <c r="I13" s="9">
        <f t="shared" si="0"/>
        <v>752958</v>
      </c>
      <c r="J13" s="8" t="s">
        <v>49</v>
      </c>
    </row>
    <row r="14" spans="1:10">
      <c r="A14" s="4" t="s">
        <v>90</v>
      </c>
      <c r="B14" s="4" t="s">
        <v>91</v>
      </c>
      <c r="C14" s="4" t="s">
        <v>69</v>
      </c>
      <c r="D14" s="3" t="s">
        <v>70</v>
      </c>
      <c r="E14" s="3" t="s">
        <v>40</v>
      </c>
      <c r="F14" s="3" t="s">
        <v>66</v>
      </c>
      <c r="G14" s="5">
        <v>1163689</v>
      </c>
      <c r="H14" s="15">
        <v>0.18</v>
      </c>
      <c r="I14" s="5">
        <f t="shared" si="0"/>
        <v>1373153.02</v>
      </c>
      <c r="J14" s="4" t="s">
        <v>49</v>
      </c>
    </row>
    <row r="15" spans="1:10">
      <c r="A15" s="8" t="s">
        <v>92</v>
      </c>
      <c r="B15" s="8" t="s">
        <v>93</v>
      </c>
      <c r="C15" s="8" t="s">
        <v>80</v>
      </c>
      <c r="D15" s="7" t="s">
        <v>81</v>
      </c>
      <c r="E15" s="7" t="s">
        <v>71</v>
      </c>
      <c r="F15" s="7" t="s">
        <v>48</v>
      </c>
      <c r="G15" s="9">
        <v>391400</v>
      </c>
      <c r="H15" s="16">
        <v>0.18</v>
      </c>
      <c r="I15" s="9">
        <f t="shared" si="0"/>
        <v>461852</v>
      </c>
      <c r="J15" s="8" t="s">
        <v>49</v>
      </c>
    </row>
    <row r="16" spans="1:10">
      <c r="A16" s="4" t="s">
        <v>94</v>
      </c>
      <c r="B16" s="4" t="s">
        <v>95</v>
      </c>
      <c r="C16" s="4" t="s">
        <v>52</v>
      </c>
      <c r="D16" s="3" t="s">
        <v>53</v>
      </c>
      <c r="E16" s="3" t="s">
        <v>87</v>
      </c>
      <c r="F16" s="3" t="s">
        <v>66</v>
      </c>
      <c r="G16" s="5">
        <v>636301</v>
      </c>
      <c r="H16" s="15">
        <v>0.18</v>
      </c>
      <c r="I16" s="5">
        <f t="shared" si="0"/>
        <v>750835.17999999993</v>
      </c>
      <c r="J16" s="4" t="s">
        <v>49</v>
      </c>
    </row>
    <row r="17" spans="1:10">
      <c r="A17" s="8" t="s">
        <v>96</v>
      </c>
      <c r="B17" s="8" t="s">
        <v>97</v>
      </c>
      <c r="C17" s="8" t="s">
        <v>63</v>
      </c>
      <c r="D17" s="7" t="s">
        <v>64</v>
      </c>
      <c r="E17" s="7" t="s">
        <v>60</v>
      </c>
      <c r="F17" s="7" t="s">
        <v>74</v>
      </c>
      <c r="G17" s="9">
        <v>681497</v>
      </c>
      <c r="H17" s="16">
        <v>0.18</v>
      </c>
      <c r="I17" s="9">
        <f t="shared" si="0"/>
        <v>804166.46</v>
      </c>
      <c r="J17" s="8" t="s">
        <v>49</v>
      </c>
    </row>
    <row r="18" spans="1:10">
      <c r="A18" s="4" t="s">
        <v>98</v>
      </c>
      <c r="B18" s="4" t="s">
        <v>99</v>
      </c>
      <c r="C18" s="4" t="s">
        <v>69</v>
      </c>
      <c r="D18" s="3" t="s">
        <v>70</v>
      </c>
      <c r="E18" s="3" t="s">
        <v>100</v>
      </c>
      <c r="F18" s="3" t="s">
        <v>55</v>
      </c>
      <c r="G18" s="5">
        <v>191943</v>
      </c>
      <c r="H18" s="15">
        <v>0.18</v>
      </c>
      <c r="I18" s="5">
        <f t="shared" si="0"/>
        <v>226492.74</v>
      </c>
      <c r="J18" s="4" t="s">
        <v>49</v>
      </c>
    </row>
    <row r="19" spans="1:10">
      <c r="A19" s="8" t="s">
        <v>101</v>
      </c>
      <c r="B19" s="8" t="s">
        <v>102</v>
      </c>
      <c r="C19" s="8" t="s">
        <v>38</v>
      </c>
      <c r="D19" s="7" t="s">
        <v>39</v>
      </c>
      <c r="E19" s="7" t="s">
        <v>47</v>
      </c>
      <c r="F19" s="7" t="s">
        <v>66</v>
      </c>
      <c r="G19" s="9">
        <v>641474</v>
      </c>
      <c r="H19" s="16">
        <v>0.18</v>
      </c>
      <c r="I19" s="9">
        <f t="shared" si="0"/>
        <v>756939.32</v>
      </c>
      <c r="J19" s="8" t="s">
        <v>49</v>
      </c>
    </row>
    <row r="20" spans="1:10">
      <c r="A20" s="4" t="s">
        <v>103</v>
      </c>
      <c r="B20" s="4" t="s">
        <v>104</v>
      </c>
      <c r="C20" s="4" t="s">
        <v>52</v>
      </c>
      <c r="D20" s="3" t="s">
        <v>53</v>
      </c>
      <c r="E20" s="3" t="s">
        <v>87</v>
      </c>
      <c r="F20" s="3" t="s">
        <v>41</v>
      </c>
      <c r="G20" s="5">
        <v>320925</v>
      </c>
      <c r="H20" s="15">
        <v>0.18</v>
      </c>
      <c r="I20" s="5">
        <f t="shared" si="0"/>
        <v>378691.5</v>
      </c>
      <c r="J20" s="4" t="s">
        <v>49</v>
      </c>
    </row>
    <row r="21" spans="1:10">
      <c r="A21" s="8" t="s">
        <v>105</v>
      </c>
      <c r="B21" s="8" t="s">
        <v>106</v>
      </c>
      <c r="C21" s="8" t="s">
        <v>58</v>
      </c>
      <c r="D21" s="7" t="s">
        <v>59</v>
      </c>
      <c r="E21" s="7" t="s">
        <v>82</v>
      </c>
      <c r="F21" s="7" t="s">
        <v>41</v>
      </c>
      <c r="G21" s="9">
        <v>1286524</v>
      </c>
      <c r="H21" s="16">
        <v>0.18</v>
      </c>
      <c r="I21" s="9">
        <f t="shared" si="0"/>
        <v>1518098.3199999998</v>
      </c>
      <c r="J21" s="8" t="s">
        <v>49</v>
      </c>
    </row>
    <row r="22" spans="1:10">
      <c r="A22" s="4" t="s">
        <v>107</v>
      </c>
      <c r="B22" s="4" t="s">
        <v>108</v>
      </c>
      <c r="C22" s="4" t="s">
        <v>69</v>
      </c>
      <c r="D22" s="3" t="s">
        <v>70</v>
      </c>
      <c r="E22" s="3" t="s">
        <v>60</v>
      </c>
      <c r="F22" s="3" t="s">
        <v>74</v>
      </c>
      <c r="G22" s="5">
        <v>1029508</v>
      </c>
      <c r="H22" s="15">
        <v>0.18</v>
      </c>
      <c r="I22" s="5">
        <f t="shared" si="0"/>
        <v>1214819.44</v>
      </c>
      <c r="J22" s="4" t="s">
        <v>49</v>
      </c>
    </row>
    <row r="23" spans="1:10">
      <c r="A23" s="8" t="s">
        <v>109</v>
      </c>
      <c r="B23" s="8" t="s">
        <v>110</v>
      </c>
      <c r="C23" s="8" t="s">
        <v>52</v>
      </c>
      <c r="D23" s="7" t="s">
        <v>53</v>
      </c>
      <c r="E23" s="7" t="s">
        <v>47</v>
      </c>
      <c r="F23" s="7" t="s">
        <v>48</v>
      </c>
      <c r="G23" s="9">
        <v>601493</v>
      </c>
      <c r="H23" s="16">
        <v>0.18</v>
      </c>
      <c r="I23" s="9">
        <f t="shared" si="0"/>
        <v>709761.74</v>
      </c>
      <c r="J23" s="8" t="s">
        <v>49</v>
      </c>
    </row>
    <row r="24" spans="1:10">
      <c r="A24" s="4" t="s">
        <v>111</v>
      </c>
      <c r="B24" s="4" t="s">
        <v>112</v>
      </c>
      <c r="C24" s="4" t="s">
        <v>52</v>
      </c>
      <c r="D24" s="3" t="s">
        <v>53</v>
      </c>
      <c r="E24" s="3" t="s">
        <v>47</v>
      </c>
      <c r="F24" s="3" t="s">
        <v>66</v>
      </c>
      <c r="G24" s="5">
        <v>97196</v>
      </c>
      <c r="H24" s="15">
        <v>0.18</v>
      </c>
      <c r="I24" s="5">
        <f t="shared" si="0"/>
        <v>114691.28</v>
      </c>
      <c r="J24" s="4" t="s">
        <v>49</v>
      </c>
    </row>
    <row r="25" spans="1:10">
      <c r="A25" s="8" t="s">
        <v>113</v>
      </c>
      <c r="B25" s="8" t="s">
        <v>57</v>
      </c>
      <c r="C25" s="8" t="s">
        <v>52</v>
      </c>
      <c r="D25" s="7" t="s">
        <v>53</v>
      </c>
      <c r="E25" s="7" t="s">
        <v>54</v>
      </c>
      <c r="F25" s="7" t="s">
        <v>41</v>
      </c>
      <c r="G25" s="9">
        <v>1298879</v>
      </c>
      <c r="H25" s="16">
        <v>0.18</v>
      </c>
      <c r="I25" s="9">
        <f t="shared" si="0"/>
        <v>1532677.22</v>
      </c>
      <c r="J25" s="8" t="s">
        <v>49</v>
      </c>
    </row>
    <row r="26" spans="1:10">
      <c r="A26" s="4" t="s">
        <v>114</v>
      </c>
      <c r="B26" s="4" t="s">
        <v>115</v>
      </c>
      <c r="C26" s="4" t="s">
        <v>63</v>
      </c>
      <c r="D26" s="3" t="s">
        <v>64</v>
      </c>
      <c r="E26" s="3" t="s">
        <v>87</v>
      </c>
      <c r="F26" s="3" t="s">
        <v>55</v>
      </c>
      <c r="G26" s="5">
        <v>357612</v>
      </c>
      <c r="H26" s="15">
        <v>0.18</v>
      </c>
      <c r="I26" s="5">
        <f t="shared" si="0"/>
        <v>421982.16</v>
      </c>
      <c r="J26" s="4" t="s">
        <v>42</v>
      </c>
    </row>
    <row r="27" spans="1:10">
      <c r="A27" s="8" t="s">
        <v>116</v>
      </c>
      <c r="B27" s="8" t="s">
        <v>117</v>
      </c>
      <c r="C27" s="8" t="s">
        <v>52</v>
      </c>
      <c r="D27" s="7" t="s">
        <v>53</v>
      </c>
      <c r="E27" s="7" t="s">
        <v>82</v>
      </c>
      <c r="F27" s="7" t="s">
        <v>48</v>
      </c>
      <c r="G27" s="9">
        <v>1433811</v>
      </c>
      <c r="H27" s="16">
        <v>0.18</v>
      </c>
      <c r="I27" s="9">
        <f t="shared" si="0"/>
        <v>1691896.98</v>
      </c>
      <c r="J27" s="8" t="s">
        <v>49</v>
      </c>
    </row>
    <row r="28" spans="1:10">
      <c r="A28" s="4" t="s">
        <v>118</v>
      </c>
      <c r="B28" s="4" t="s">
        <v>119</v>
      </c>
      <c r="C28" s="4" t="s">
        <v>52</v>
      </c>
      <c r="D28" s="3" t="s">
        <v>53</v>
      </c>
      <c r="E28" s="3" t="s">
        <v>60</v>
      </c>
      <c r="F28" s="3" t="s">
        <v>48</v>
      </c>
      <c r="G28" s="5">
        <v>233082</v>
      </c>
      <c r="H28" s="15">
        <v>0.18</v>
      </c>
      <c r="I28" s="5">
        <f t="shared" si="0"/>
        <v>275036.76</v>
      </c>
      <c r="J28" s="4" t="s">
        <v>49</v>
      </c>
    </row>
    <row r="29" spans="1:10">
      <c r="A29" s="8" t="s">
        <v>120</v>
      </c>
      <c r="B29" s="8" t="s">
        <v>121</v>
      </c>
      <c r="C29" s="8" t="s">
        <v>58</v>
      </c>
      <c r="D29" s="7" t="s">
        <v>59</v>
      </c>
      <c r="E29" s="7" t="s">
        <v>122</v>
      </c>
      <c r="F29" s="7" t="s">
        <v>66</v>
      </c>
      <c r="G29" s="9">
        <v>486755</v>
      </c>
      <c r="H29" s="16">
        <v>0.18</v>
      </c>
      <c r="I29" s="9">
        <f t="shared" si="0"/>
        <v>574370.9</v>
      </c>
      <c r="J29" s="8" t="s">
        <v>49</v>
      </c>
    </row>
    <row r="30" spans="1:10">
      <c r="A30" s="4" t="s">
        <v>123</v>
      </c>
      <c r="B30" s="4" t="s">
        <v>124</v>
      </c>
      <c r="C30" s="4" t="s">
        <v>80</v>
      </c>
      <c r="D30" s="3" t="s">
        <v>81</v>
      </c>
      <c r="E30" s="3" t="s">
        <v>73</v>
      </c>
      <c r="F30" s="3" t="s">
        <v>55</v>
      </c>
      <c r="G30" s="5">
        <v>201593</v>
      </c>
      <c r="H30" s="15">
        <v>0.18</v>
      </c>
      <c r="I30" s="5">
        <f t="shared" si="0"/>
        <v>237879.74</v>
      </c>
      <c r="J30" s="4" t="s">
        <v>42</v>
      </c>
    </row>
    <row r="31" spans="1:10">
      <c r="A31" s="8" t="s">
        <v>125</v>
      </c>
      <c r="B31" s="8" t="s">
        <v>126</v>
      </c>
      <c r="C31" s="8" t="s">
        <v>80</v>
      </c>
      <c r="D31" s="7" t="s">
        <v>81</v>
      </c>
      <c r="E31" s="7" t="s">
        <v>47</v>
      </c>
      <c r="F31" s="7" t="s">
        <v>66</v>
      </c>
      <c r="G31" s="9">
        <v>312568</v>
      </c>
      <c r="H31" s="16">
        <v>0.18</v>
      </c>
      <c r="I31" s="9">
        <f t="shared" si="0"/>
        <v>368830.24</v>
      </c>
      <c r="J31" s="8" t="s">
        <v>49</v>
      </c>
    </row>
    <row r="32" spans="1:10">
      <c r="A32" s="4" t="s">
        <v>127</v>
      </c>
      <c r="B32" s="4" t="s">
        <v>128</v>
      </c>
      <c r="C32" s="4" t="s">
        <v>58</v>
      </c>
      <c r="D32" s="3" t="s">
        <v>59</v>
      </c>
      <c r="E32" s="3" t="s">
        <v>71</v>
      </c>
      <c r="F32" s="3" t="s">
        <v>66</v>
      </c>
      <c r="G32" s="5">
        <v>1623477</v>
      </c>
      <c r="H32" s="15">
        <v>0.18</v>
      </c>
      <c r="I32" s="5">
        <f t="shared" si="0"/>
        <v>1915702.8599999999</v>
      </c>
      <c r="J32" s="4" t="s">
        <v>49</v>
      </c>
    </row>
    <row r="33" spans="1:10">
      <c r="A33" s="8" t="s">
        <v>129</v>
      </c>
      <c r="B33" s="8" t="s">
        <v>37</v>
      </c>
      <c r="C33" s="8" t="s">
        <v>45</v>
      </c>
      <c r="D33" s="7" t="s">
        <v>46</v>
      </c>
      <c r="E33" s="7" t="s">
        <v>87</v>
      </c>
      <c r="F33" s="7" t="s">
        <v>41</v>
      </c>
      <c r="G33" s="9">
        <v>995274</v>
      </c>
      <c r="H33" s="16">
        <v>0.18</v>
      </c>
      <c r="I33" s="9">
        <f t="shared" si="0"/>
        <v>1174423.3199999998</v>
      </c>
      <c r="J33" s="8" t="s">
        <v>49</v>
      </c>
    </row>
    <row r="34" spans="1:10">
      <c r="A34" s="4" t="s">
        <v>130</v>
      </c>
      <c r="B34" s="4" t="s">
        <v>131</v>
      </c>
      <c r="C34" s="4" t="s">
        <v>58</v>
      </c>
      <c r="D34" s="3" t="s">
        <v>59</v>
      </c>
      <c r="E34" s="3" t="s">
        <v>65</v>
      </c>
      <c r="F34" s="3" t="s">
        <v>41</v>
      </c>
      <c r="G34" s="5">
        <v>152832</v>
      </c>
      <c r="H34" s="15">
        <v>0.18</v>
      </c>
      <c r="I34" s="5">
        <f t="shared" si="0"/>
        <v>180341.75999999998</v>
      </c>
      <c r="J34" s="4" t="s">
        <v>49</v>
      </c>
    </row>
    <row r="35" spans="1:10">
      <c r="A35" s="8" t="s">
        <v>132</v>
      </c>
      <c r="B35" s="8" t="s">
        <v>133</v>
      </c>
      <c r="C35" s="8" t="s">
        <v>45</v>
      </c>
      <c r="D35" s="7" t="s">
        <v>46</v>
      </c>
      <c r="E35" s="7" t="s">
        <v>65</v>
      </c>
      <c r="F35" s="7" t="s">
        <v>55</v>
      </c>
      <c r="G35" s="9">
        <v>341250</v>
      </c>
      <c r="H35" s="16">
        <v>0.18</v>
      </c>
      <c r="I35" s="9">
        <f t="shared" si="0"/>
        <v>402675</v>
      </c>
      <c r="J35" s="8" t="s">
        <v>49</v>
      </c>
    </row>
    <row r="36" spans="1:10">
      <c r="A36" s="4" t="s">
        <v>134</v>
      </c>
      <c r="B36" s="4" t="s">
        <v>135</v>
      </c>
      <c r="C36" s="4" t="s">
        <v>52</v>
      </c>
      <c r="D36" s="3" t="s">
        <v>53</v>
      </c>
      <c r="E36" s="3" t="s">
        <v>65</v>
      </c>
      <c r="F36" s="3" t="s">
        <v>66</v>
      </c>
      <c r="G36" s="5">
        <v>433943</v>
      </c>
      <c r="H36" s="15">
        <v>0.18</v>
      </c>
      <c r="I36" s="5">
        <f t="shared" si="0"/>
        <v>512052.74</v>
      </c>
      <c r="J36" s="4" t="s">
        <v>49</v>
      </c>
    </row>
    <row r="37" spans="1:10">
      <c r="A37" s="8" t="s">
        <v>136</v>
      </c>
      <c r="B37" s="8" t="s">
        <v>137</v>
      </c>
      <c r="C37" s="8" t="s">
        <v>38</v>
      </c>
      <c r="D37" s="7" t="s">
        <v>39</v>
      </c>
      <c r="E37" s="7" t="s">
        <v>60</v>
      </c>
      <c r="F37" s="7" t="s">
        <v>66</v>
      </c>
      <c r="G37" s="9">
        <v>550292</v>
      </c>
      <c r="H37" s="16">
        <v>0.18</v>
      </c>
      <c r="I37" s="9">
        <f t="shared" si="0"/>
        <v>649344.55999999994</v>
      </c>
      <c r="J37" s="8" t="s">
        <v>49</v>
      </c>
    </row>
    <row r="38" spans="1:10">
      <c r="A38" s="4" t="s">
        <v>138</v>
      </c>
      <c r="B38" s="4" t="s">
        <v>139</v>
      </c>
      <c r="C38" s="4" t="s">
        <v>52</v>
      </c>
      <c r="D38" s="3" t="s">
        <v>53</v>
      </c>
      <c r="E38" s="3" t="s">
        <v>54</v>
      </c>
      <c r="F38" s="3" t="s">
        <v>55</v>
      </c>
      <c r="G38" s="5">
        <v>1472133</v>
      </c>
      <c r="H38" s="15">
        <v>0.18</v>
      </c>
      <c r="I38" s="5">
        <f t="shared" si="0"/>
        <v>1737116.94</v>
      </c>
      <c r="J38" s="4" t="s">
        <v>49</v>
      </c>
    </row>
    <row r="39" spans="1:10">
      <c r="A39" s="8" t="s">
        <v>140</v>
      </c>
      <c r="B39" s="8" t="s">
        <v>141</v>
      </c>
      <c r="C39" s="8" t="s">
        <v>38</v>
      </c>
      <c r="D39" s="7" t="s">
        <v>39</v>
      </c>
      <c r="E39" s="7" t="s">
        <v>82</v>
      </c>
      <c r="F39" s="7" t="s">
        <v>74</v>
      </c>
      <c r="G39" s="9">
        <v>214253</v>
      </c>
      <c r="H39" s="16">
        <v>0.18</v>
      </c>
      <c r="I39" s="9">
        <f t="shared" si="0"/>
        <v>252818.53999999998</v>
      </c>
      <c r="J39" s="8" t="s">
        <v>49</v>
      </c>
    </row>
    <row r="40" spans="1:10">
      <c r="A40" s="4" t="s">
        <v>142</v>
      </c>
      <c r="B40" s="4" t="s">
        <v>143</v>
      </c>
      <c r="C40" s="4" t="s">
        <v>58</v>
      </c>
      <c r="D40" s="3" t="s">
        <v>59</v>
      </c>
      <c r="E40" s="3" t="s">
        <v>100</v>
      </c>
      <c r="F40" s="3" t="s">
        <v>55</v>
      </c>
      <c r="G40" s="5">
        <v>922703</v>
      </c>
      <c r="H40" s="15">
        <v>0.18</v>
      </c>
      <c r="I40" s="5">
        <f t="shared" si="0"/>
        <v>1088789.54</v>
      </c>
      <c r="J40" s="4" t="s">
        <v>49</v>
      </c>
    </row>
    <row r="41" spans="1:10">
      <c r="A41" s="8" t="s">
        <v>144</v>
      </c>
      <c r="B41" s="8" t="s">
        <v>145</v>
      </c>
      <c r="C41" s="8" t="s">
        <v>69</v>
      </c>
      <c r="D41" s="7" t="s">
        <v>70</v>
      </c>
      <c r="E41" s="7" t="s">
        <v>40</v>
      </c>
      <c r="F41" s="7" t="s">
        <v>74</v>
      </c>
      <c r="G41" s="9">
        <v>488359</v>
      </c>
      <c r="H41" s="16">
        <v>0.18</v>
      </c>
      <c r="I41" s="9">
        <f t="shared" si="0"/>
        <v>576263.62</v>
      </c>
      <c r="J41" s="8" t="s">
        <v>49</v>
      </c>
    </row>
    <row r="42" spans="1:10">
      <c r="A42" s="4" t="s">
        <v>146</v>
      </c>
      <c r="B42" s="4" t="s">
        <v>147</v>
      </c>
      <c r="C42" s="4" t="s">
        <v>58</v>
      </c>
      <c r="D42" s="3" t="s">
        <v>59</v>
      </c>
      <c r="E42" s="3" t="s">
        <v>40</v>
      </c>
      <c r="F42" s="3" t="s">
        <v>66</v>
      </c>
      <c r="G42" s="5">
        <v>87732</v>
      </c>
      <c r="H42" s="15">
        <v>0.18</v>
      </c>
      <c r="I42" s="5">
        <f t="shared" si="0"/>
        <v>103523.76</v>
      </c>
      <c r="J42" s="4" t="s">
        <v>49</v>
      </c>
    </row>
    <row r="43" spans="1:10">
      <c r="A43" s="8" t="s">
        <v>148</v>
      </c>
      <c r="B43" s="8" t="s">
        <v>149</v>
      </c>
      <c r="C43" s="8" t="s">
        <v>69</v>
      </c>
      <c r="D43" s="7" t="s">
        <v>70</v>
      </c>
      <c r="E43" s="7" t="s">
        <v>122</v>
      </c>
      <c r="F43" s="7" t="s">
        <v>48</v>
      </c>
      <c r="G43" s="9">
        <v>329389</v>
      </c>
      <c r="H43" s="16">
        <v>0.18</v>
      </c>
      <c r="I43" s="9">
        <f t="shared" si="0"/>
        <v>388679.01999999996</v>
      </c>
      <c r="J43" s="8" t="s">
        <v>49</v>
      </c>
    </row>
    <row r="44" spans="1:10">
      <c r="A44" s="4" t="s">
        <v>150</v>
      </c>
      <c r="B44" s="4" t="s">
        <v>151</v>
      </c>
      <c r="C44" s="4" t="s">
        <v>52</v>
      </c>
      <c r="D44" s="3" t="s">
        <v>53</v>
      </c>
      <c r="E44" s="3" t="s">
        <v>73</v>
      </c>
      <c r="F44" s="3" t="s">
        <v>74</v>
      </c>
      <c r="G44" s="5">
        <v>198057</v>
      </c>
      <c r="H44" s="15">
        <v>0.18</v>
      </c>
      <c r="I44" s="5">
        <f t="shared" si="0"/>
        <v>233707.25999999998</v>
      </c>
      <c r="J44" s="4" t="s">
        <v>49</v>
      </c>
    </row>
    <row r="45" spans="1:10">
      <c r="A45" s="8" t="s">
        <v>152</v>
      </c>
      <c r="B45" s="8" t="s">
        <v>102</v>
      </c>
      <c r="C45" s="8" t="s">
        <v>69</v>
      </c>
      <c r="D45" s="7" t="s">
        <v>70</v>
      </c>
      <c r="E45" s="7" t="s">
        <v>122</v>
      </c>
      <c r="F45" s="7" t="s">
        <v>48</v>
      </c>
      <c r="G45" s="9">
        <v>434943</v>
      </c>
      <c r="H45" s="16">
        <v>0.18</v>
      </c>
      <c r="I45" s="9">
        <f t="shared" si="0"/>
        <v>513232.74</v>
      </c>
      <c r="J45" s="8" t="s">
        <v>49</v>
      </c>
    </row>
    <row r="46" spans="1:10">
      <c r="A46" s="4" t="s">
        <v>153</v>
      </c>
      <c r="B46" s="4" t="s">
        <v>154</v>
      </c>
      <c r="C46" s="4" t="s">
        <v>63</v>
      </c>
      <c r="D46" s="3" t="s">
        <v>64</v>
      </c>
      <c r="E46" s="3" t="s">
        <v>65</v>
      </c>
      <c r="F46" s="3" t="s">
        <v>48</v>
      </c>
      <c r="G46" s="5">
        <v>552533</v>
      </c>
      <c r="H46" s="15">
        <v>0.18</v>
      </c>
      <c r="I46" s="5">
        <f t="shared" si="0"/>
        <v>651988.93999999994</v>
      </c>
      <c r="J46" s="4" t="s">
        <v>49</v>
      </c>
    </row>
    <row r="47" spans="1:10">
      <c r="A47" s="8" t="s">
        <v>155</v>
      </c>
      <c r="B47" s="8" t="s">
        <v>156</v>
      </c>
      <c r="C47" s="8" t="s">
        <v>52</v>
      </c>
      <c r="D47" s="7" t="s">
        <v>53</v>
      </c>
      <c r="E47" s="7" t="s">
        <v>122</v>
      </c>
      <c r="F47" s="7" t="s">
        <v>41</v>
      </c>
      <c r="G47" s="9">
        <v>391672</v>
      </c>
      <c r="H47" s="16">
        <v>0.18</v>
      </c>
      <c r="I47" s="9">
        <f t="shared" si="0"/>
        <v>462172.95999999996</v>
      </c>
      <c r="J47" s="8" t="s">
        <v>49</v>
      </c>
    </row>
    <row r="48" spans="1:10">
      <c r="A48" s="4" t="s">
        <v>157</v>
      </c>
      <c r="B48" s="4" t="s">
        <v>158</v>
      </c>
      <c r="C48" s="4" t="s">
        <v>52</v>
      </c>
      <c r="D48" s="3" t="s">
        <v>53</v>
      </c>
      <c r="E48" s="3" t="s">
        <v>122</v>
      </c>
      <c r="F48" s="3" t="s">
        <v>55</v>
      </c>
      <c r="G48" s="5">
        <v>262017</v>
      </c>
      <c r="H48" s="15">
        <v>0.18</v>
      </c>
      <c r="I48" s="5">
        <f t="shared" si="0"/>
        <v>309180.06</v>
      </c>
      <c r="J48" s="4" t="s">
        <v>49</v>
      </c>
    </row>
    <row r="49" spans="1:10">
      <c r="A49" s="8" t="s">
        <v>159</v>
      </c>
      <c r="B49" s="8" t="s">
        <v>160</v>
      </c>
      <c r="C49" s="8" t="s">
        <v>58</v>
      </c>
      <c r="D49" s="7" t="s">
        <v>59</v>
      </c>
      <c r="E49" s="7" t="s">
        <v>87</v>
      </c>
      <c r="F49" s="7" t="s">
        <v>41</v>
      </c>
      <c r="G49" s="9">
        <v>263321</v>
      </c>
      <c r="H49" s="16">
        <v>0.18</v>
      </c>
      <c r="I49" s="9">
        <f t="shared" si="0"/>
        <v>310718.77999999997</v>
      </c>
      <c r="J49" s="8" t="s">
        <v>49</v>
      </c>
    </row>
    <row r="50" spans="1:10">
      <c r="A50" s="4" t="s">
        <v>161</v>
      </c>
      <c r="B50" s="4" t="s">
        <v>162</v>
      </c>
      <c r="C50" s="4" t="s">
        <v>52</v>
      </c>
      <c r="D50" s="3" t="s">
        <v>53</v>
      </c>
      <c r="E50" s="3" t="s">
        <v>60</v>
      </c>
      <c r="F50" s="3" t="s">
        <v>41</v>
      </c>
      <c r="G50" s="5">
        <v>1032805</v>
      </c>
      <c r="H50" s="15">
        <v>0.18</v>
      </c>
      <c r="I50" s="5">
        <f t="shared" si="0"/>
        <v>1218709.8999999999</v>
      </c>
      <c r="J50" s="4" t="s">
        <v>49</v>
      </c>
    </row>
    <row r="51" spans="1:10">
      <c r="A51" s="8" t="s">
        <v>163</v>
      </c>
      <c r="B51" s="8" t="s">
        <v>164</v>
      </c>
      <c r="C51" s="8" t="s">
        <v>80</v>
      </c>
      <c r="D51" s="7" t="s">
        <v>81</v>
      </c>
      <c r="E51" s="7" t="s">
        <v>100</v>
      </c>
      <c r="F51" s="7" t="s">
        <v>66</v>
      </c>
      <c r="G51" s="9">
        <v>998010</v>
      </c>
      <c r="H51" s="16">
        <v>0.18</v>
      </c>
      <c r="I51" s="9">
        <f t="shared" si="0"/>
        <v>1177651.8</v>
      </c>
      <c r="J51" s="8" t="s">
        <v>49</v>
      </c>
    </row>
    <row r="52" spans="1:10">
      <c r="A52" s="4" t="s">
        <v>165</v>
      </c>
      <c r="B52" s="4" t="s">
        <v>166</v>
      </c>
      <c r="C52" s="4" t="s">
        <v>45</v>
      </c>
      <c r="D52" s="3" t="s">
        <v>46</v>
      </c>
      <c r="E52" s="3" t="s">
        <v>47</v>
      </c>
      <c r="F52" s="3" t="s">
        <v>55</v>
      </c>
      <c r="G52" s="5">
        <v>781623</v>
      </c>
      <c r="H52" s="15">
        <v>0.18</v>
      </c>
      <c r="I52" s="5">
        <f t="shared" si="0"/>
        <v>922315.1399999999</v>
      </c>
      <c r="J52" s="4" t="s">
        <v>49</v>
      </c>
    </row>
    <row r="53" spans="1:10">
      <c r="A53" s="8" t="s">
        <v>167</v>
      </c>
      <c r="B53" s="8" t="s">
        <v>168</v>
      </c>
      <c r="C53" s="8" t="s">
        <v>69</v>
      </c>
      <c r="D53" s="7" t="s">
        <v>70</v>
      </c>
      <c r="E53" s="7" t="s">
        <v>54</v>
      </c>
      <c r="F53" s="7" t="s">
        <v>48</v>
      </c>
      <c r="G53" s="9">
        <v>147338</v>
      </c>
      <c r="H53" s="16">
        <v>0.18</v>
      </c>
      <c r="I53" s="9">
        <f t="shared" si="0"/>
        <v>173858.84</v>
      </c>
      <c r="J53" s="8" t="s">
        <v>49</v>
      </c>
    </row>
    <row r="54" spans="1:10">
      <c r="A54" s="4" t="s">
        <v>169</v>
      </c>
      <c r="B54" s="4" t="s">
        <v>170</v>
      </c>
      <c r="C54" s="4" t="s">
        <v>52</v>
      </c>
      <c r="D54" s="3" t="s">
        <v>53</v>
      </c>
      <c r="E54" s="3" t="s">
        <v>82</v>
      </c>
      <c r="F54" s="3" t="s">
        <v>74</v>
      </c>
      <c r="G54" s="5">
        <v>128971</v>
      </c>
      <c r="H54" s="15">
        <v>0.18</v>
      </c>
      <c r="I54" s="5">
        <f t="shared" si="0"/>
        <v>152185.78</v>
      </c>
      <c r="J54" s="4" t="s">
        <v>49</v>
      </c>
    </row>
    <row r="55" spans="1:10">
      <c r="A55" s="8" t="s">
        <v>171</v>
      </c>
      <c r="B55" s="8" t="s">
        <v>172</v>
      </c>
      <c r="C55" s="8" t="s">
        <v>173</v>
      </c>
      <c r="D55" s="7" t="s">
        <v>174</v>
      </c>
      <c r="E55" s="7" t="s">
        <v>73</v>
      </c>
      <c r="F55" s="7" t="s">
        <v>66</v>
      </c>
      <c r="G55" s="9">
        <v>399578</v>
      </c>
      <c r="H55" s="16">
        <v>0.18</v>
      </c>
      <c r="I55" s="9">
        <f t="shared" si="0"/>
        <v>471502.04</v>
      </c>
      <c r="J55" s="8" t="s">
        <v>49</v>
      </c>
    </row>
    <row r="56" spans="1:10">
      <c r="A56" s="4" t="s">
        <v>175</v>
      </c>
      <c r="B56" s="4" t="s">
        <v>176</v>
      </c>
      <c r="C56" s="4" t="s">
        <v>63</v>
      </c>
      <c r="D56" s="3" t="s">
        <v>64</v>
      </c>
      <c r="E56" s="3" t="s">
        <v>60</v>
      </c>
      <c r="F56" s="3" t="s">
        <v>74</v>
      </c>
      <c r="G56" s="5">
        <v>511326</v>
      </c>
      <c r="H56" s="15">
        <v>0.18</v>
      </c>
      <c r="I56" s="5">
        <f t="shared" si="0"/>
        <v>603364.67999999993</v>
      </c>
      <c r="J56" s="4" t="s">
        <v>49</v>
      </c>
    </row>
    <row r="57" spans="1:10">
      <c r="A57" s="8" t="s">
        <v>177</v>
      </c>
      <c r="B57" s="8" t="s">
        <v>178</v>
      </c>
      <c r="C57" s="8" t="s">
        <v>63</v>
      </c>
      <c r="D57" s="7" t="s">
        <v>64</v>
      </c>
      <c r="E57" s="7" t="s">
        <v>122</v>
      </c>
      <c r="F57" s="7" t="s">
        <v>41</v>
      </c>
      <c r="G57" s="9">
        <v>102638</v>
      </c>
      <c r="H57" s="16">
        <v>0.18</v>
      </c>
      <c r="I57" s="9">
        <f t="shared" si="0"/>
        <v>121112.84</v>
      </c>
      <c r="J57" s="8" t="s">
        <v>49</v>
      </c>
    </row>
    <row r="58" spans="1:10">
      <c r="A58" s="4" t="s">
        <v>179</v>
      </c>
      <c r="B58" s="4" t="s">
        <v>180</v>
      </c>
      <c r="C58" s="4" t="s">
        <v>69</v>
      </c>
      <c r="D58" s="3" t="s">
        <v>70</v>
      </c>
      <c r="E58" s="3" t="s">
        <v>82</v>
      </c>
      <c r="F58" s="3" t="s">
        <v>48</v>
      </c>
      <c r="G58" s="5">
        <v>687503</v>
      </c>
      <c r="H58" s="15">
        <v>0.18</v>
      </c>
      <c r="I58" s="5">
        <f t="shared" si="0"/>
        <v>811253.53999999992</v>
      </c>
      <c r="J58" s="4" t="s">
        <v>49</v>
      </c>
    </row>
    <row r="59" spans="1:10">
      <c r="A59" s="8" t="s">
        <v>181</v>
      </c>
      <c r="B59" s="8" t="s">
        <v>182</v>
      </c>
      <c r="C59" s="8" t="s">
        <v>45</v>
      </c>
      <c r="D59" s="7" t="s">
        <v>46</v>
      </c>
      <c r="E59" s="7" t="s">
        <v>87</v>
      </c>
      <c r="F59" s="7" t="s">
        <v>48</v>
      </c>
      <c r="G59" s="9">
        <v>91434</v>
      </c>
      <c r="H59" s="16">
        <v>0.18</v>
      </c>
      <c r="I59" s="9">
        <f t="shared" si="0"/>
        <v>107892.12</v>
      </c>
      <c r="J59" s="8" t="s">
        <v>49</v>
      </c>
    </row>
    <row r="60" spans="1:10">
      <c r="A60" s="4" t="s">
        <v>183</v>
      </c>
      <c r="B60" s="4" t="s">
        <v>68</v>
      </c>
      <c r="C60" s="4" t="s">
        <v>63</v>
      </c>
      <c r="D60" s="3" t="s">
        <v>64</v>
      </c>
      <c r="E60" s="3" t="s">
        <v>47</v>
      </c>
      <c r="F60" s="3" t="s">
        <v>66</v>
      </c>
      <c r="G60" s="5">
        <v>448613</v>
      </c>
      <c r="H60" s="15">
        <v>0.18</v>
      </c>
      <c r="I60" s="5">
        <f t="shared" si="0"/>
        <v>529363.34</v>
      </c>
      <c r="J60" s="4" t="s">
        <v>49</v>
      </c>
    </row>
    <row r="61" spans="1:10">
      <c r="A61" s="8" t="s">
        <v>184</v>
      </c>
      <c r="B61" s="8" t="s">
        <v>108</v>
      </c>
      <c r="C61" s="8" t="s">
        <v>63</v>
      </c>
      <c r="D61" s="7" t="s">
        <v>64</v>
      </c>
      <c r="E61" s="7" t="s">
        <v>40</v>
      </c>
      <c r="F61" s="7" t="s">
        <v>74</v>
      </c>
      <c r="G61" s="9">
        <v>116756</v>
      </c>
      <c r="H61" s="16">
        <v>0.18</v>
      </c>
      <c r="I61" s="9">
        <f t="shared" si="0"/>
        <v>137772.07999999999</v>
      </c>
      <c r="J61" s="8" t="s">
        <v>49</v>
      </c>
    </row>
    <row r="62" spans="1:10">
      <c r="A62" s="4" t="s">
        <v>185</v>
      </c>
      <c r="B62" s="4" t="s">
        <v>151</v>
      </c>
      <c r="C62" s="4" t="s">
        <v>63</v>
      </c>
      <c r="D62" s="3" t="s">
        <v>64</v>
      </c>
      <c r="E62" s="3" t="s">
        <v>54</v>
      </c>
      <c r="F62" s="3" t="s">
        <v>48</v>
      </c>
      <c r="G62" s="5">
        <v>107375</v>
      </c>
      <c r="H62" s="15">
        <v>0.18</v>
      </c>
      <c r="I62" s="5">
        <f t="shared" si="0"/>
        <v>126702.5</v>
      </c>
      <c r="J62" s="4" t="s">
        <v>49</v>
      </c>
    </row>
    <row r="63" spans="1:10">
      <c r="A63" s="8" t="s">
        <v>186</v>
      </c>
      <c r="B63" s="8" t="s">
        <v>187</v>
      </c>
      <c r="C63" s="8" t="s">
        <v>63</v>
      </c>
      <c r="D63" s="7" t="s">
        <v>64</v>
      </c>
      <c r="E63" s="7" t="s">
        <v>54</v>
      </c>
      <c r="F63" s="7" t="s">
        <v>48</v>
      </c>
      <c r="G63" s="9">
        <v>219047</v>
      </c>
      <c r="H63" s="16">
        <v>0.18</v>
      </c>
      <c r="I63" s="9">
        <f t="shared" si="0"/>
        <v>258475.46</v>
      </c>
      <c r="J63" s="8" t="s">
        <v>49</v>
      </c>
    </row>
    <row r="64" spans="1:10">
      <c r="A64" s="4" t="s">
        <v>188</v>
      </c>
      <c r="B64" s="4" t="s">
        <v>139</v>
      </c>
      <c r="C64" s="4" t="s">
        <v>38</v>
      </c>
      <c r="D64" s="3" t="s">
        <v>39</v>
      </c>
      <c r="E64" s="3" t="s">
        <v>77</v>
      </c>
      <c r="F64" s="3" t="s">
        <v>66</v>
      </c>
      <c r="G64" s="5">
        <v>553824</v>
      </c>
      <c r="H64" s="15">
        <v>0.18</v>
      </c>
      <c r="I64" s="5">
        <f t="shared" si="0"/>
        <v>653512.31999999995</v>
      </c>
      <c r="J64" s="4" t="s">
        <v>49</v>
      </c>
    </row>
    <row r="65" spans="1:10">
      <c r="A65" s="8" t="s">
        <v>189</v>
      </c>
      <c r="B65" s="8" t="s">
        <v>57</v>
      </c>
      <c r="C65" s="8" t="s">
        <v>173</v>
      </c>
      <c r="D65" s="7" t="s">
        <v>174</v>
      </c>
      <c r="E65" s="7" t="s">
        <v>122</v>
      </c>
      <c r="F65" s="7" t="s">
        <v>55</v>
      </c>
      <c r="G65" s="9">
        <v>262074</v>
      </c>
      <c r="H65" s="16">
        <v>0.18</v>
      </c>
      <c r="I65" s="9">
        <f t="shared" si="0"/>
        <v>309247.32</v>
      </c>
      <c r="J65" s="8" t="s">
        <v>49</v>
      </c>
    </row>
    <row r="66" spans="1:10">
      <c r="A66" s="4" t="s">
        <v>190</v>
      </c>
      <c r="B66" s="4" t="s">
        <v>191</v>
      </c>
      <c r="C66" s="4" t="s">
        <v>38</v>
      </c>
      <c r="D66" s="3" t="s">
        <v>39</v>
      </c>
      <c r="E66" s="3" t="s">
        <v>40</v>
      </c>
      <c r="F66" s="3" t="s">
        <v>48</v>
      </c>
      <c r="G66" s="5">
        <v>617342</v>
      </c>
      <c r="H66" s="15">
        <v>0.18</v>
      </c>
      <c r="I66" s="5">
        <f t="shared" ref="I66:I129" si="1">G66*(1+H66)</f>
        <v>728463.55999999994</v>
      </c>
      <c r="J66" s="4" t="s">
        <v>49</v>
      </c>
    </row>
    <row r="67" spans="1:10">
      <c r="A67" s="8" t="s">
        <v>192</v>
      </c>
      <c r="B67" s="8" t="s">
        <v>193</v>
      </c>
      <c r="C67" s="8" t="s">
        <v>38</v>
      </c>
      <c r="D67" s="7" t="s">
        <v>39</v>
      </c>
      <c r="E67" s="7" t="s">
        <v>54</v>
      </c>
      <c r="F67" s="7" t="s">
        <v>74</v>
      </c>
      <c r="G67" s="9">
        <v>801558</v>
      </c>
      <c r="H67" s="16">
        <v>0.18</v>
      </c>
      <c r="I67" s="9">
        <f t="shared" si="1"/>
        <v>945838.44</v>
      </c>
      <c r="J67" s="8" t="s">
        <v>49</v>
      </c>
    </row>
    <row r="68" spans="1:10">
      <c r="A68" s="4" t="s">
        <v>194</v>
      </c>
      <c r="B68" s="4" t="s">
        <v>191</v>
      </c>
      <c r="C68" s="4" t="s">
        <v>58</v>
      </c>
      <c r="D68" s="3" t="s">
        <v>59</v>
      </c>
      <c r="E68" s="3" t="s">
        <v>73</v>
      </c>
      <c r="F68" s="3" t="s">
        <v>66</v>
      </c>
      <c r="G68" s="5">
        <v>266163</v>
      </c>
      <c r="H68" s="15">
        <v>0.18</v>
      </c>
      <c r="I68" s="5">
        <f t="shared" si="1"/>
        <v>314072.33999999997</v>
      </c>
      <c r="J68" s="4" t="s">
        <v>49</v>
      </c>
    </row>
    <row r="69" spans="1:10">
      <c r="A69" s="8" t="s">
        <v>195</v>
      </c>
      <c r="B69" s="8" t="s">
        <v>196</v>
      </c>
      <c r="C69" s="8" t="s">
        <v>52</v>
      </c>
      <c r="D69" s="7" t="s">
        <v>53</v>
      </c>
      <c r="E69" s="7" t="s">
        <v>77</v>
      </c>
      <c r="F69" s="7" t="s">
        <v>74</v>
      </c>
      <c r="G69" s="9">
        <v>350152</v>
      </c>
      <c r="H69" s="16">
        <v>0.18</v>
      </c>
      <c r="I69" s="9">
        <f t="shared" si="1"/>
        <v>413179.36</v>
      </c>
      <c r="J69" s="8" t="s">
        <v>49</v>
      </c>
    </row>
    <row r="70" spans="1:10">
      <c r="A70" s="4" t="s">
        <v>197</v>
      </c>
      <c r="B70" s="4" t="s">
        <v>166</v>
      </c>
      <c r="C70" s="4" t="s">
        <v>69</v>
      </c>
      <c r="D70" s="3" t="s">
        <v>70</v>
      </c>
      <c r="E70" s="3" t="s">
        <v>77</v>
      </c>
      <c r="F70" s="3" t="s">
        <v>74</v>
      </c>
      <c r="G70" s="5">
        <v>180350</v>
      </c>
      <c r="H70" s="15">
        <v>0.18</v>
      </c>
      <c r="I70" s="5">
        <f t="shared" si="1"/>
        <v>212813</v>
      </c>
      <c r="J70" s="4" t="s">
        <v>49</v>
      </c>
    </row>
    <row r="71" spans="1:10">
      <c r="A71" s="8" t="s">
        <v>198</v>
      </c>
      <c r="B71" s="8" t="s">
        <v>199</v>
      </c>
      <c r="C71" s="8" t="s">
        <v>80</v>
      </c>
      <c r="D71" s="7" t="s">
        <v>81</v>
      </c>
      <c r="E71" s="7" t="s">
        <v>71</v>
      </c>
      <c r="F71" s="7" t="s">
        <v>74</v>
      </c>
      <c r="G71" s="9">
        <v>1081044</v>
      </c>
      <c r="H71" s="16">
        <v>0.18</v>
      </c>
      <c r="I71" s="9">
        <f t="shared" si="1"/>
        <v>1275631.92</v>
      </c>
      <c r="J71" s="8" t="s">
        <v>49</v>
      </c>
    </row>
    <row r="72" spans="1:10">
      <c r="A72" s="4" t="s">
        <v>200</v>
      </c>
      <c r="B72" s="4" t="s">
        <v>201</v>
      </c>
      <c r="C72" s="4" t="s">
        <v>69</v>
      </c>
      <c r="D72" s="3" t="s">
        <v>70</v>
      </c>
      <c r="E72" s="3" t="s">
        <v>87</v>
      </c>
      <c r="F72" s="3" t="s">
        <v>41</v>
      </c>
      <c r="G72" s="5">
        <v>98113</v>
      </c>
      <c r="H72" s="15">
        <v>0.18</v>
      </c>
      <c r="I72" s="5">
        <f t="shared" si="1"/>
        <v>115773.34</v>
      </c>
      <c r="J72" s="4" t="s">
        <v>49</v>
      </c>
    </row>
    <row r="73" spans="1:10">
      <c r="A73" s="8" t="s">
        <v>202</v>
      </c>
      <c r="B73" s="8" t="s">
        <v>102</v>
      </c>
      <c r="C73" s="8" t="s">
        <v>58</v>
      </c>
      <c r="D73" s="7" t="s">
        <v>59</v>
      </c>
      <c r="E73" s="7" t="s">
        <v>82</v>
      </c>
      <c r="F73" s="7" t="s">
        <v>48</v>
      </c>
      <c r="G73" s="9">
        <v>173837</v>
      </c>
      <c r="H73" s="16">
        <v>0.18</v>
      </c>
      <c r="I73" s="9">
        <f t="shared" si="1"/>
        <v>205127.66</v>
      </c>
      <c r="J73" s="8" t="s">
        <v>49</v>
      </c>
    </row>
    <row r="74" spans="1:10">
      <c r="A74" s="4" t="s">
        <v>203</v>
      </c>
      <c r="B74" s="4" t="s">
        <v>102</v>
      </c>
      <c r="C74" s="4" t="s">
        <v>63</v>
      </c>
      <c r="D74" s="3" t="s">
        <v>64</v>
      </c>
      <c r="E74" s="3" t="s">
        <v>47</v>
      </c>
      <c r="F74" s="3" t="s">
        <v>41</v>
      </c>
      <c r="G74" s="5">
        <v>517615</v>
      </c>
      <c r="H74" s="15">
        <v>0.18</v>
      </c>
      <c r="I74" s="5">
        <f t="shared" si="1"/>
        <v>610785.69999999995</v>
      </c>
      <c r="J74" s="4" t="s">
        <v>49</v>
      </c>
    </row>
    <row r="75" spans="1:10">
      <c r="A75" s="8" t="s">
        <v>204</v>
      </c>
      <c r="B75" s="8" t="s">
        <v>205</v>
      </c>
      <c r="C75" s="8" t="s">
        <v>38</v>
      </c>
      <c r="D75" s="7" t="s">
        <v>39</v>
      </c>
      <c r="E75" s="7" t="s">
        <v>54</v>
      </c>
      <c r="F75" s="7" t="s">
        <v>48</v>
      </c>
      <c r="G75" s="9">
        <v>1486254</v>
      </c>
      <c r="H75" s="16">
        <v>0.18</v>
      </c>
      <c r="I75" s="9">
        <f t="shared" si="1"/>
        <v>1753779.72</v>
      </c>
      <c r="J75" s="8" t="s">
        <v>49</v>
      </c>
    </row>
    <row r="76" spans="1:10">
      <c r="A76" s="4" t="s">
        <v>206</v>
      </c>
      <c r="B76" s="4" t="s">
        <v>207</v>
      </c>
      <c r="C76" s="4" t="s">
        <v>69</v>
      </c>
      <c r="D76" s="3" t="s">
        <v>70</v>
      </c>
      <c r="E76" s="3" t="s">
        <v>71</v>
      </c>
      <c r="F76" s="3" t="s">
        <v>41</v>
      </c>
      <c r="G76" s="5">
        <v>147493</v>
      </c>
      <c r="H76" s="15">
        <v>0.18</v>
      </c>
      <c r="I76" s="5">
        <f t="shared" si="1"/>
        <v>174041.74</v>
      </c>
      <c r="J76" s="4" t="s">
        <v>49</v>
      </c>
    </row>
    <row r="77" spans="1:10">
      <c r="A77" s="8" t="s">
        <v>208</v>
      </c>
      <c r="B77" s="8" t="s">
        <v>209</v>
      </c>
      <c r="C77" s="8" t="s">
        <v>80</v>
      </c>
      <c r="D77" s="7" t="s">
        <v>81</v>
      </c>
      <c r="E77" s="7" t="s">
        <v>122</v>
      </c>
      <c r="F77" s="7" t="s">
        <v>74</v>
      </c>
      <c r="G77" s="9">
        <v>1106725</v>
      </c>
      <c r="H77" s="16">
        <v>0.18</v>
      </c>
      <c r="I77" s="9">
        <f t="shared" si="1"/>
        <v>1305935.5</v>
      </c>
      <c r="J77" s="8" t="s">
        <v>49</v>
      </c>
    </row>
    <row r="78" spans="1:10">
      <c r="A78" s="4" t="s">
        <v>210</v>
      </c>
      <c r="B78" s="4" t="s">
        <v>211</v>
      </c>
      <c r="C78" s="4" t="s">
        <v>63</v>
      </c>
      <c r="D78" s="3" t="s">
        <v>64</v>
      </c>
      <c r="E78" s="3" t="s">
        <v>65</v>
      </c>
      <c r="F78" s="3" t="s">
        <v>55</v>
      </c>
      <c r="G78" s="5">
        <v>600115</v>
      </c>
      <c r="H78" s="15">
        <v>0.18</v>
      </c>
      <c r="I78" s="5">
        <f t="shared" si="1"/>
        <v>708135.7</v>
      </c>
      <c r="J78" s="4" t="s">
        <v>49</v>
      </c>
    </row>
    <row r="79" spans="1:10">
      <c r="A79" s="8" t="s">
        <v>212</v>
      </c>
      <c r="B79" s="8" t="s">
        <v>213</v>
      </c>
      <c r="C79" s="8" t="s">
        <v>63</v>
      </c>
      <c r="D79" s="7" t="s">
        <v>64</v>
      </c>
      <c r="E79" s="7" t="s">
        <v>87</v>
      </c>
      <c r="F79" s="7" t="s">
        <v>66</v>
      </c>
      <c r="G79" s="9">
        <v>196894</v>
      </c>
      <c r="H79" s="16">
        <v>0.18</v>
      </c>
      <c r="I79" s="9">
        <f t="shared" si="1"/>
        <v>232334.91999999998</v>
      </c>
      <c r="J79" s="8" t="s">
        <v>49</v>
      </c>
    </row>
    <row r="80" spans="1:10">
      <c r="A80" s="4" t="s">
        <v>214</v>
      </c>
      <c r="B80" s="4" t="s">
        <v>215</v>
      </c>
      <c r="C80" s="4" t="s">
        <v>63</v>
      </c>
      <c r="D80" s="3" t="s">
        <v>64</v>
      </c>
      <c r="E80" s="3" t="s">
        <v>71</v>
      </c>
      <c r="F80" s="3" t="s">
        <v>48</v>
      </c>
      <c r="G80" s="5">
        <v>626826</v>
      </c>
      <c r="H80" s="15">
        <v>0.18</v>
      </c>
      <c r="I80" s="5">
        <f t="shared" si="1"/>
        <v>739654.67999999993</v>
      </c>
      <c r="J80" s="4" t="s">
        <v>49</v>
      </c>
    </row>
    <row r="81" spans="1:10">
      <c r="A81" s="8" t="s">
        <v>216</v>
      </c>
      <c r="B81" s="8" t="s">
        <v>84</v>
      </c>
      <c r="C81" s="8" t="s">
        <v>58</v>
      </c>
      <c r="D81" s="7" t="s">
        <v>59</v>
      </c>
      <c r="E81" s="7" t="s">
        <v>82</v>
      </c>
      <c r="F81" s="7" t="s">
        <v>41</v>
      </c>
      <c r="G81" s="9">
        <v>96817</v>
      </c>
      <c r="H81" s="16">
        <v>0.18</v>
      </c>
      <c r="I81" s="9">
        <f t="shared" si="1"/>
        <v>114244.06</v>
      </c>
      <c r="J81" s="8" t="s">
        <v>49</v>
      </c>
    </row>
    <row r="82" spans="1:10">
      <c r="A82" s="4" t="s">
        <v>217</v>
      </c>
      <c r="B82" s="4" t="s">
        <v>218</v>
      </c>
      <c r="C82" s="4" t="s">
        <v>52</v>
      </c>
      <c r="D82" s="3" t="s">
        <v>53</v>
      </c>
      <c r="E82" s="3" t="s">
        <v>40</v>
      </c>
      <c r="F82" s="3" t="s">
        <v>55</v>
      </c>
      <c r="G82" s="5">
        <v>225058</v>
      </c>
      <c r="H82" s="15">
        <v>0.18</v>
      </c>
      <c r="I82" s="5">
        <f t="shared" si="1"/>
        <v>265568.44</v>
      </c>
      <c r="J82" s="4" t="s">
        <v>49</v>
      </c>
    </row>
    <row r="83" spans="1:10">
      <c r="A83" s="8" t="s">
        <v>219</v>
      </c>
      <c r="B83" s="8" t="s">
        <v>141</v>
      </c>
      <c r="C83" s="8" t="s">
        <v>63</v>
      </c>
      <c r="D83" s="7" t="s">
        <v>64</v>
      </c>
      <c r="E83" s="7" t="s">
        <v>73</v>
      </c>
      <c r="F83" s="7" t="s">
        <v>48</v>
      </c>
      <c r="G83" s="9">
        <v>81662</v>
      </c>
      <c r="H83" s="16">
        <v>0.18</v>
      </c>
      <c r="I83" s="9">
        <f t="shared" si="1"/>
        <v>96361.159999999989</v>
      </c>
      <c r="J83" s="8" t="s">
        <v>49</v>
      </c>
    </row>
    <row r="84" spans="1:10">
      <c r="A84" s="4" t="s">
        <v>220</v>
      </c>
      <c r="B84" s="4" t="s">
        <v>128</v>
      </c>
      <c r="C84" s="4" t="s">
        <v>63</v>
      </c>
      <c r="D84" s="3" t="s">
        <v>64</v>
      </c>
      <c r="E84" s="3" t="s">
        <v>71</v>
      </c>
      <c r="F84" s="3" t="s">
        <v>48</v>
      </c>
      <c r="G84" s="5">
        <v>76012</v>
      </c>
      <c r="H84" s="15">
        <v>0.18</v>
      </c>
      <c r="I84" s="5">
        <f t="shared" si="1"/>
        <v>89694.159999999989</v>
      </c>
      <c r="J84" s="4" t="s">
        <v>49</v>
      </c>
    </row>
    <row r="85" spans="1:10">
      <c r="A85" s="8" t="s">
        <v>221</v>
      </c>
      <c r="B85" s="8" t="s">
        <v>222</v>
      </c>
      <c r="C85" s="8" t="s">
        <v>45</v>
      </c>
      <c r="D85" s="7" t="s">
        <v>46</v>
      </c>
      <c r="E85" s="7" t="s">
        <v>65</v>
      </c>
      <c r="F85" s="7" t="s">
        <v>74</v>
      </c>
      <c r="G85" s="9">
        <v>530841</v>
      </c>
      <c r="H85" s="16">
        <v>0.18</v>
      </c>
      <c r="I85" s="9">
        <f t="shared" si="1"/>
        <v>626392.38</v>
      </c>
      <c r="J85" s="8" t="s">
        <v>49</v>
      </c>
    </row>
    <row r="86" spans="1:10">
      <c r="A86" s="4" t="s">
        <v>223</v>
      </c>
      <c r="B86" s="4" t="s">
        <v>224</v>
      </c>
      <c r="C86" s="4" t="s">
        <v>69</v>
      </c>
      <c r="D86" s="3" t="s">
        <v>70</v>
      </c>
      <c r="E86" s="3" t="s">
        <v>100</v>
      </c>
      <c r="F86" s="3" t="s">
        <v>41</v>
      </c>
      <c r="G86" s="5">
        <v>363462</v>
      </c>
      <c r="H86" s="15">
        <v>0.18</v>
      </c>
      <c r="I86" s="5">
        <f t="shared" si="1"/>
        <v>428885.16</v>
      </c>
      <c r="J86" s="4" t="s">
        <v>49</v>
      </c>
    </row>
    <row r="87" spans="1:10">
      <c r="A87" s="8" t="s">
        <v>225</v>
      </c>
      <c r="B87" s="8" t="s">
        <v>180</v>
      </c>
      <c r="C87" s="8" t="s">
        <v>63</v>
      </c>
      <c r="D87" s="7" t="s">
        <v>64</v>
      </c>
      <c r="E87" s="7" t="s">
        <v>71</v>
      </c>
      <c r="F87" s="7" t="s">
        <v>41</v>
      </c>
      <c r="G87" s="9">
        <v>117122</v>
      </c>
      <c r="H87" s="16">
        <v>0.18</v>
      </c>
      <c r="I87" s="9">
        <f t="shared" si="1"/>
        <v>138203.96</v>
      </c>
      <c r="J87" s="8" t="s">
        <v>42</v>
      </c>
    </row>
    <row r="88" spans="1:10">
      <c r="A88" s="4" t="s">
        <v>226</v>
      </c>
      <c r="B88" s="4" t="s">
        <v>227</v>
      </c>
      <c r="C88" s="4" t="s">
        <v>173</v>
      </c>
      <c r="D88" s="3" t="s">
        <v>174</v>
      </c>
      <c r="E88" s="3" t="s">
        <v>87</v>
      </c>
      <c r="F88" s="3" t="s">
        <v>55</v>
      </c>
      <c r="G88" s="5">
        <v>182782</v>
      </c>
      <c r="H88" s="15">
        <v>0.18</v>
      </c>
      <c r="I88" s="5">
        <f t="shared" si="1"/>
        <v>215682.75999999998</v>
      </c>
      <c r="J88" s="4" t="s">
        <v>49</v>
      </c>
    </row>
    <row r="89" spans="1:10">
      <c r="A89" s="8" t="s">
        <v>228</v>
      </c>
      <c r="B89" s="8" t="s">
        <v>229</v>
      </c>
      <c r="C89" s="8" t="s">
        <v>52</v>
      </c>
      <c r="D89" s="7" t="s">
        <v>53</v>
      </c>
      <c r="E89" s="7" t="s">
        <v>54</v>
      </c>
      <c r="F89" s="7" t="s">
        <v>48</v>
      </c>
      <c r="G89" s="9">
        <v>387753</v>
      </c>
      <c r="H89" s="16">
        <v>0.18</v>
      </c>
      <c r="I89" s="9">
        <f t="shared" si="1"/>
        <v>457548.54</v>
      </c>
      <c r="J89" s="8" t="s">
        <v>49</v>
      </c>
    </row>
    <row r="90" spans="1:10">
      <c r="A90" s="4" t="s">
        <v>230</v>
      </c>
      <c r="B90" s="4" t="s">
        <v>62</v>
      </c>
      <c r="C90" s="4" t="s">
        <v>63</v>
      </c>
      <c r="D90" s="3" t="s">
        <v>64</v>
      </c>
      <c r="E90" s="3" t="s">
        <v>40</v>
      </c>
      <c r="F90" s="3" t="s">
        <v>74</v>
      </c>
      <c r="G90" s="5">
        <v>211924</v>
      </c>
      <c r="H90" s="15">
        <v>0.18</v>
      </c>
      <c r="I90" s="5">
        <f t="shared" si="1"/>
        <v>250070.31999999998</v>
      </c>
      <c r="J90" s="4" t="s">
        <v>49</v>
      </c>
    </row>
    <row r="91" spans="1:10">
      <c r="A91" s="8" t="s">
        <v>231</v>
      </c>
      <c r="B91" s="8" t="s">
        <v>232</v>
      </c>
      <c r="C91" s="8" t="s">
        <v>173</v>
      </c>
      <c r="D91" s="7" t="s">
        <v>174</v>
      </c>
      <c r="E91" s="7" t="s">
        <v>122</v>
      </c>
      <c r="F91" s="7" t="s">
        <v>41</v>
      </c>
      <c r="G91" s="9">
        <v>307114</v>
      </c>
      <c r="H91" s="16">
        <v>0.18</v>
      </c>
      <c r="I91" s="9">
        <f t="shared" si="1"/>
        <v>362394.51999999996</v>
      </c>
      <c r="J91" s="8" t="s">
        <v>49</v>
      </c>
    </row>
    <row r="92" spans="1:10">
      <c r="A92" s="4" t="s">
        <v>233</v>
      </c>
      <c r="B92" s="4" t="s">
        <v>234</v>
      </c>
      <c r="C92" s="4" t="s">
        <v>38</v>
      </c>
      <c r="D92" s="3" t="s">
        <v>39</v>
      </c>
      <c r="E92" s="3" t="s">
        <v>77</v>
      </c>
      <c r="F92" s="3" t="s">
        <v>55</v>
      </c>
      <c r="G92" s="5">
        <v>633838</v>
      </c>
      <c r="H92" s="15">
        <v>0.18</v>
      </c>
      <c r="I92" s="5">
        <f t="shared" si="1"/>
        <v>747928.84</v>
      </c>
      <c r="J92" s="4" t="s">
        <v>49</v>
      </c>
    </row>
    <row r="93" spans="1:10">
      <c r="A93" s="8" t="s">
        <v>235</v>
      </c>
      <c r="B93" s="8" t="s">
        <v>236</v>
      </c>
      <c r="C93" s="8" t="s">
        <v>38</v>
      </c>
      <c r="D93" s="7" t="s">
        <v>39</v>
      </c>
      <c r="E93" s="7" t="s">
        <v>82</v>
      </c>
      <c r="F93" s="7" t="s">
        <v>55</v>
      </c>
      <c r="G93" s="9">
        <v>416828</v>
      </c>
      <c r="H93" s="16">
        <v>0.18</v>
      </c>
      <c r="I93" s="9">
        <f t="shared" si="1"/>
        <v>491857.04</v>
      </c>
      <c r="J93" s="8" t="s">
        <v>49</v>
      </c>
    </row>
    <row r="94" spans="1:10">
      <c r="A94" s="4" t="s">
        <v>237</v>
      </c>
      <c r="B94" s="4" t="s">
        <v>238</v>
      </c>
      <c r="C94" s="4" t="s">
        <v>80</v>
      </c>
      <c r="D94" s="3" t="s">
        <v>81</v>
      </c>
      <c r="E94" s="3" t="s">
        <v>122</v>
      </c>
      <c r="F94" s="3" t="s">
        <v>74</v>
      </c>
      <c r="G94" s="5">
        <v>485876</v>
      </c>
      <c r="H94" s="15">
        <v>0.18</v>
      </c>
      <c r="I94" s="5">
        <f t="shared" si="1"/>
        <v>573333.67999999993</v>
      </c>
      <c r="J94" s="4" t="s">
        <v>49</v>
      </c>
    </row>
    <row r="95" spans="1:10">
      <c r="A95" s="8" t="s">
        <v>239</v>
      </c>
      <c r="B95" s="8" t="s">
        <v>240</v>
      </c>
      <c r="C95" s="8" t="s">
        <v>58</v>
      </c>
      <c r="D95" s="7" t="s">
        <v>59</v>
      </c>
      <c r="E95" s="7" t="s">
        <v>73</v>
      </c>
      <c r="F95" s="7" t="s">
        <v>41</v>
      </c>
      <c r="G95" s="9">
        <v>632470</v>
      </c>
      <c r="H95" s="16">
        <v>0.18</v>
      </c>
      <c r="I95" s="9">
        <f t="shared" si="1"/>
        <v>746314.6</v>
      </c>
      <c r="J95" s="8" t="s">
        <v>49</v>
      </c>
    </row>
    <row r="96" spans="1:10">
      <c r="A96" s="4" t="s">
        <v>241</v>
      </c>
      <c r="B96" s="4" t="s">
        <v>242</v>
      </c>
      <c r="C96" s="4" t="s">
        <v>38</v>
      </c>
      <c r="D96" s="3" t="s">
        <v>39</v>
      </c>
      <c r="E96" s="3" t="s">
        <v>122</v>
      </c>
      <c r="F96" s="3" t="s">
        <v>66</v>
      </c>
      <c r="G96" s="5">
        <v>1887525</v>
      </c>
      <c r="H96" s="15">
        <v>0.18</v>
      </c>
      <c r="I96" s="5">
        <f t="shared" si="1"/>
        <v>2227279.5</v>
      </c>
      <c r="J96" s="4" t="s">
        <v>49</v>
      </c>
    </row>
    <row r="97" spans="1:10">
      <c r="A97" s="8" t="s">
        <v>243</v>
      </c>
      <c r="B97" s="8" t="s">
        <v>244</v>
      </c>
      <c r="C97" s="8" t="s">
        <v>69</v>
      </c>
      <c r="D97" s="7" t="s">
        <v>70</v>
      </c>
      <c r="E97" s="7" t="s">
        <v>71</v>
      </c>
      <c r="F97" s="7" t="s">
        <v>41</v>
      </c>
      <c r="G97" s="9">
        <v>967944</v>
      </c>
      <c r="H97" s="16">
        <v>0.18</v>
      </c>
      <c r="I97" s="9">
        <f t="shared" si="1"/>
        <v>1142173.92</v>
      </c>
      <c r="J97" s="8" t="s">
        <v>49</v>
      </c>
    </row>
    <row r="98" spans="1:10">
      <c r="A98" s="4" t="s">
        <v>245</v>
      </c>
      <c r="B98" s="4" t="s">
        <v>154</v>
      </c>
      <c r="C98" s="4" t="s">
        <v>45</v>
      </c>
      <c r="D98" s="3" t="s">
        <v>46</v>
      </c>
      <c r="E98" s="3" t="s">
        <v>77</v>
      </c>
      <c r="F98" s="3" t="s">
        <v>41</v>
      </c>
      <c r="G98" s="5">
        <v>631942</v>
      </c>
      <c r="H98" s="15">
        <v>0.18</v>
      </c>
      <c r="I98" s="5">
        <f t="shared" si="1"/>
        <v>745691.55999999994</v>
      </c>
      <c r="J98" s="4" t="s">
        <v>49</v>
      </c>
    </row>
    <row r="99" spans="1:10">
      <c r="A99" s="8" t="s">
        <v>246</v>
      </c>
      <c r="B99" s="8" t="s">
        <v>128</v>
      </c>
      <c r="C99" s="8" t="s">
        <v>45</v>
      </c>
      <c r="D99" s="7" t="s">
        <v>46</v>
      </c>
      <c r="E99" s="7" t="s">
        <v>65</v>
      </c>
      <c r="F99" s="7" t="s">
        <v>55</v>
      </c>
      <c r="G99" s="9">
        <v>116132</v>
      </c>
      <c r="H99" s="16">
        <v>0.18</v>
      </c>
      <c r="I99" s="9">
        <f t="shared" si="1"/>
        <v>137035.75999999998</v>
      </c>
      <c r="J99" s="8" t="s">
        <v>49</v>
      </c>
    </row>
    <row r="100" spans="1:10">
      <c r="A100" s="4" t="s">
        <v>247</v>
      </c>
      <c r="B100" s="4" t="s">
        <v>248</v>
      </c>
      <c r="C100" s="4" t="s">
        <v>173</v>
      </c>
      <c r="D100" s="3" t="s">
        <v>174</v>
      </c>
      <c r="E100" s="3" t="s">
        <v>100</v>
      </c>
      <c r="F100" s="3" t="s">
        <v>41</v>
      </c>
      <c r="G100" s="5">
        <v>172841</v>
      </c>
      <c r="H100" s="15">
        <v>0.18</v>
      </c>
      <c r="I100" s="5">
        <f t="shared" si="1"/>
        <v>203952.37999999998</v>
      </c>
      <c r="J100" s="4" t="s">
        <v>49</v>
      </c>
    </row>
    <row r="101" spans="1:10">
      <c r="A101" s="8" t="s">
        <v>249</v>
      </c>
      <c r="B101" s="8" t="s">
        <v>86</v>
      </c>
      <c r="C101" s="8" t="s">
        <v>63</v>
      </c>
      <c r="D101" s="7" t="s">
        <v>64</v>
      </c>
      <c r="E101" s="7" t="s">
        <v>73</v>
      </c>
      <c r="F101" s="7" t="s">
        <v>41</v>
      </c>
      <c r="G101" s="9">
        <v>550701</v>
      </c>
      <c r="H101" s="16">
        <v>0.18</v>
      </c>
      <c r="I101" s="9">
        <f t="shared" si="1"/>
        <v>649827.17999999993</v>
      </c>
      <c r="J101" s="8" t="s">
        <v>49</v>
      </c>
    </row>
    <row r="102" spans="1:10">
      <c r="A102" s="4" t="s">
        <v>250</v>
      </c>
      <c r="B102" s="4" t="s">
        <v>211</v>
      </c>
      <c r="C102" s="4" t="s">
        <v>45</v>
      </c>
      <c r="D102" s="3" t="s">
        <v>46</v>
      </c>
      <c r="E102" s="3" t="s">
        <v>87</v>
      </c>
      <c r="F102" s="3" t="s">
        <v>41</v>
      </c>
      <c r="G102" s="5">
        <v>744194</v>
      </c>
      <c r="H102" s="15">
        <v>0.18</v>
      </c>
      <c r="I102" s="5">
        <f t="shared" si="1"/>
        <v>878148.91999999993</v>
      </c>
      <c r="J102" s="4" t="s">
        <v>49</v>
      </c>
    </row>
    <row r="103" spans="1:10">
      <c r="A103" s="8" t="s">
        <v>251</v>
      </c>
      <c r="B103" s="8" t="s">
        <v>252</v>
      </c>
      <c r="C103" s="8" t="s">
        <v>52</v>
      </c>
      <c r="D103" s="7" t="s">
        <v>53</v>
      </c>
      <c r="E103" s="7" t="s">
        <v>100</v>
      </c>
      <c r="F103" s="7" t="s">
        <v>66</v>
      </c>
      <c r="G103" s="9">
        <v>466318</v>
      </c>
      <c r="H103" s="16">
        <v>0.18</v>
      </c>
      <c r="I103" s="9">
        <f t="shared" si="1"/>
        <v>550255.24</v>
      </c>
      <c r="J103" s="8" t="s">
        <v>49</v>
      </c>
    </row>
    <row r="104" spans="1:10">
      <c r="A104" s="4" t="s">
        <v>253</v>
      </c>
      <c r="B104" s="4" t="s">
        <v>254</v>
      </c>
      <c r="C104" s="4" t="s">
        <v>58</v>
      </c>
      <c r="D104" s="3" t="s">
        <v>59</v>
      </c>
      <c r="E104" s="3" t="s">
        <v>73</v>
      </c>
      <c r="F104" s="3" t="s">
        <v>74</v>
      </c>
      <c r="G104" s="5">
        <v>1537553</v>
      </c>
      <c r="H104" s="15">
        <v>0.18</v>
      </c>
      <c r="I104" s="5">
        <f t="shared" si="1"/>
        <v>1814312.5399999998</v>
      </c>
      <c r="J104" s="4" t="s">
        <v>49</v>
      </c>
    </row>
    <row r="105" spans="1:10">
      <c r="A105" s="8" t="s">
        <v>255</v>
      </c>
      <c r="B105" s="8" t="s">
        <v>256</v>
      </c>
      <c r="C105" s="8" t="s">
        <v>38</v>
      </c>
      <c r="D105" s="7" t="s">
        <v>39</v>
      </c>
      <c r="E105" s="7" t="s">
        <v>73</v>
      </c>
      <c r="F105" s="7" t="s">
        <v>41</v>
      </c>
      <c r="G105" s="9">
        <v>267106</v>
      </c>
      <c r="H105" s="16">
        <v>0.18</v>
      </c>
      <c r="I105" s="9">
        <f t="shared" si="1"/>
        <v>315185.07999999996</v>
      </c>
      <c r="J105" s="8" t="s">
        <v>49</v>
      </c>
    </row>
    <row r="106" spans="1:10">
      <c r="A106" s="4" t="s">
        <v>257</v>
      </c>
      <c r="B106" s="4" t="s">
        <v>258</v>
      </c>
      <c r="C106" s="4" t="s">
        <v>45</v>
      </c>
      <c r="D106" s="3" t="s">
        <v>46</v>
      </c>
      <c r="E106" s="3" t="s">
        <v>82</v>
      </c>
      <c r="F106" s="3" t="s">
        <v>74</v>
      </c>
      <c r="G106" s="5">
        <v>917124</v>
      </c>
      <c r="H106" s="15">
        <v>0.18</v>
      </c>
      <c r="I106" s="5">
        <f t="shared" si="1"/>
        <v>1082206.3199999998</v>
      </c>
      <c r="J106" s="4" t="s">
        <v>49</v>
      </c>
    </row>
    <row r="107" spans="1:10">
      <c r="A107" s="8" t="s">
        <v>259</v>
      </c>
      <c r="B107" s="8" t="s">
        <v>260</v>
      </c>
      <c r="C107" s="8" t="s">
        <v>38</v>
      </c>
      <c r="D107" s="7" t="s">
        <v>39</v>
      </c>
      <c r="E107" s="7" t="s">
        <v>65</v>
      </c>
      <c r="F107" s="7" t="s">
        <v>66</v>
      </c>
      <c r="G107" s="9">
        <v>417591</v>
      </c>
      <c r="H107" s="16">
        <v>0.18</v>
      </c>
      <c r="I107" s="9">
        <f t="shared" si="1"/>
        <v>492757.37999999995</v>
      </c>
      <c r="J107" s="8" t="s">
        <v>49</v>
      </c>
    </row>
    <row r="108" spans="1:10">
      <c r="A108" s="4" t="s">
        <v>261</v>
      </c>
      <c r="B108" s="4" t="s">
        <v>240</v>
      </c>
      <c r="C108" s="4" t="s">
        <v>58</v>
      </c>
      <c r="D108" s="3" t="s">
        <v>59</v>
      </c>
      <c r="E108" s="3" t="s">
        <v>73</v>
      </c>
      <c r="F108" s="3" t="s">
        <v>55</v>
      </c>
      <c r="G108" s="5">
        <v>383818</v>
      </c>
      <c r="H108" s="15">
        <v>0.18</v>
      </c>
      <c r="I108" s="5">
        <f t="shared" si="1"/>
        <v>452905.24</v>
      </c>
      <c r="J108" s="4" t="s">
        <v>49</v>
      </c>
    </row>
    <row r="109" spans="1:10">
      <c r="A109" s="8" t="s">
        <v>262</v>
      </c>
      <c r="B109" s="8" t="s">
        <v>263</v>
      </c>
      <c r="C109" s="8" t="s">
        <v>45</v>
      </c>
      <c r="D109" s="7" t="s">
        <v>46</v>
      </c>
      <c r="E109" s="7" t="s">
        <v>100</v>
      </c>
      <c r="F109" s="7" t="s">
        <v>66</v>
      </c>
      <c r="G109" s="9">
        <v>1738181</v>
      </c>
      <c r="H109" s="16">
        <v>0.18</v>
      </c>
      <c r="I109" s="9">
        <f t="shared" si="1"/>
        <v>2051053.5799999998</v>
      </c>
      <c r="J109" s="8" t="s">
        <v>49</v>
      </c>
    </row>
    <row r="110" spans="1:10">
      <c r="A110" s="4" t="s">
        <v>264</v>
      </c>
      <c r="B110" s="4" t="s">
        <v>222</v>
      </c>
      <c r="C110" s="4" t="s">
        <v>80</v>
      </c>
      <c r="D110" s="3" t="s">
        <v>81</v>
      </c>
      <c r="E110" s="3" t="s">
        <v>60</v>
      </c>
      <c r="F110" s="3" t="s">
        <v>41</v>
      </c>
      <c r="G110" s="5">
        <v>554812</v>
      </c>
      <c r="H110" s="15">
        <v>0.18</v>
      </c>
      <c r="I110" s="5">
        <f t="shared" si="1"/>
        <v>654678.15999999992</v>
      </c>
      <c r="J110" s="4" t="s">
        <v>49</v>
      </c>
    </row>
    <row r="111" spans="1:10">
      <c r="A111" s="8" t="s">
        <v>265</v>
      </c>
      <c r="B111" s="8" t="s">
        <v>266</v>
      </c>
      <c r="C111" s="8" t="s">
        <v>173</v>
      </c>
      <c r="D111" s="7" t="s">
        <v>174</v>
      </c>
      <c r="E111" s="7" t="s">
        <v>47</v>
      </c>
      <c r="F111" s="7" t="s">
        <v>74</v>
      </c>
      <c r="G111" s="9">
        <v>1388137</v>
      </c>
      <c r="H111" s="16">
        <v>0.18</v>
      </c>
      <c r="I111" s="9">
        <f t="shared" si="1"/>
        <v>1638001.66</v>
      </c>
      <c r="J111" s="8" t="s">
        <v>49</v>
      </c>
    </row>
    <row r="112" spans="1:10">
      <c r="A112" s="4" t="s">
        <v>267</v>
      </c>
      <c r="B112" s="4" t="s">
        <v>268</v>
      </c>
      <c r="C112" s="4" t="s">
        <v>58</v>
      </c>
      <c r="D112" s="3" t="s">
        <v>59</v>
      </c>
      <c r="E112" s="3" t="s">
        <v>100</v>
      </c>
      <c r="F112" s="3" t="s">
        <v>41</v>
      </c>
      <c r="G112" s="5">
        <v>105763</v>
      </c>
      <c r="H112" s="15">
        <v>0.18</v>
      </c>
      <c r="I112" s="5">
        <f t="shared" si="1"/>
        <v>124800.34</v>
      </c>
      <c r="J112" s="4" t="s">
        <v>49</v>
      </c>
    </row>
    <row r="113" spans="1:10">
      <c r="A113" s="8" t="s">
        <v>269</v>
      </c>
      <c r="B113" s="8" t="s">
        <v>86</v>
      </c>
      <c r="C113" s="8" t="s">
        <v>63</v>
      </c>
      <c r="D113" s="7" t="s">
        <v>64</v>
      </c>
      <c r="E113" s="7" t="s">
        <v>73</v>
      </c>
      <c r="F113" s="7" t="s">
        <v>55</v>
      </c>
      <c r="G113" s="9">
        <v>372207</v>
      </c>
      <c r="H113" s="16">
        <v>0.18</v>
      </c>
      <c r="I113" s="9">
        <f t="shared" si="1"/>
        <v>439204.25999999995</v>
      </c>
      <c r="J113" s="8" t="s">
        <v>49</v>
      </c>
    </row>
    <row r="114" spans="1:10">
      <c r="A114" s="4" t="s">
        <v>270</v>
      </c>
      <c r="B114" s="4" t="s">
        <v>271</v>
      </c>
      <c r="C114" s="4" t="s">
        <v>58</v>
      </c>
      <c r="D114" s="3" t="s">
        <v>59</v>
      </c>
      <c r="E114" s="3" t="s">
        <v>82</v>
      </c>
      <c r="F114" s="3" t="s">
        <v>48</v>
      </c>
      <c r="G114" s="5">
        <v>149248</v>
      </c>
      <c r="H114" s="15">
        <v>0.18</v>
      </c>
      <c r="I114" s="5">
        <f t="shared" si="1"/>
        <v>176112.63999999998</v>
      </c>
      <c r="J114" s="4" t="s">
        <v>49</v>
      </c>
    </row>
    <row r="115" spans="1:10">
      <c r="A115" s="8" t="s">
        <v>272</v>
      </c>
      <c r="B115" s="8" t="s">
        <v>141</v>
      </c>
      <c r="C115" s="8" t="s">
        <v>52</v>
      </c>
      <c r="D115" s="7" t="s">
        <v>53</v>
      </c>
      <c r="E115" s="7" t="s">
        <v>100</v>
      </c>
      <c r="F115" s="7" t="s">
        <v>74</v>
      </c>
      <c r="G115" s="9">
        <v>407436</v>
      </c>
      <c r="H115" s="16">
        <v>0.18</v>
      </c>
      <c r="I115" s="9">
        <f t="shared" si="1"/>
        <v>480774.48</v>
      </c>
      <c r="J115" s="8" t="s">
        <v>49</v>
      </c>
    </row>
    <row r="116" spans="1:10">
      <c r="A116" s="4" t="s">
        <v>273</v>
      </c>
      <c r="B116" s="4" t="s">
        <v>172</v>
      </c>
      <c r="C116" s="4" t="s">
        <v>173</v>
      </c>
      <c r="D116" s="3" t="s">
        <v>174</v>
      </c>
      <c r="E116" s="3" t="s">
        <v>122</v>
      </c>
      <c r="F116" s="3" t="s">
        <v>41</v>
      </c>
      <c r="G116" s="5">
        <v>219576</v>
      </c>
      <c r="H116" s="15">
        <v>0.18</v>
      </c>
      <c r="I116" s="5">
        <f t="shared" si="1"/>
        <v>259099.68</v>
      </c>
      <c r="J116" s="4" t="s">
        <v>49</v>
      </c>
    </row>
    <row r="117" spans="1:10">
      <c r="A117" s="8" t="s">
        <v>274</v>
      </c>
      <c r="B117" s="8" t="s">
        <v>275</v>
      </c>
      <c r="C117" s="8" t="s">
        <v>58</v>
      </c>
      <c r="D117" s="7" t="s">
        <v>59</v>
      </c>
      <c r="E117" s="7" t="s">
        <v>82</v>
      </c>
      <c r="F117" s="7" t="s">
        <v>55</v>
      </c>
      <c r="G117" s="9">
        <v>440300</v>
      </c>
      <c r="H117" s="16">
        <v>0.18</v>
      </c>
      <c r="I117" s="9">
        <f t="shared" si="1"/>
        <v>519554</v>
      </c>
      <c r="J117" s="8" t="s">
        <v>49</v>
      </c>
    </row>
    <row r="118" spans="1:10">
      <c r="A118" s="4" t="s">
        <v>276</v>
      </c>
      <c r="B118" s="4" t="s">
        <v>277</v>
      </c>
      <c r="C118" s="4" t="s">
        <v>63</v>
      </c>
      <c r="D118" s="3" t="s">
        <v>64</v>
      </c>
      <c r="E118" s="3" t="s">
        <v>77</v>
      </c>
      <c r="F118" s="3" t="s">
        <v>66</v>
      </c>
      <c r="G118" s="5">
        <v>276492</v>
      </c>
      <c r="H118" s="15">
        <v>0.18</v>
      </c>
      <c r="I118" s="5">
        <f t="shared" si="1"/>
        <v>326260.56</v>
      </c>
      <c r="J118" s="4" t="s">
        <v>49</v>
      </c>
    </row>
    <row r="119" spans="1:10">
      <c r="A119" s="8" t="s">
        <v>278</v>
      </c>
      <c r="B119" s="8" t="s">
        <v>252</v>
      </c>
      <c r="C119" s="8" t="s">
        <v>80</v>
      </c>
      <c r="D119" s="7" t="s">
        <v>81</v>
      </c>
      <c r="E119" s="7" t="s">
        <v>100</v>
      </c>
      <c r="F119" s="7" t="s">
        <v>48</v>
      </c>
      <c r="G119" s="9">
        <v>89194</v>
      </c>
      <c r="H119" s="16">
        <v>0.18</v>
      </c>
      <c r="I119" s="9">
        <f t="shared" si="1"/>
        <v>105248.92</v>
      </c>
      <c r="J119" s="8" t="s">
        <v>49</v>
      </c>
    </row>
    <row r="120" spans="1:10">
      <c r="A120" s="4" t="s">
        <v>279</v>
      </c>
      <c r="B120" s="4" t="s">
        <v>193</v>
      </c>
      <c r="C120" s="4" t="s">
        <v>80</v>
      </c>
      <c r="D120" s="3" t="s">
        <v>81</v>
      </c>
      <c r="E120" s="3" t="s">
        <v>122</v>
      </c>
      <c r="F120" s="3" t="s">
        <v>74</v>
      </c>
      <c r="G120" s="5">
        <v>506955</v>
      </c>
      <c r="H120" s="15">
        <v>0.18</v>
      </c>
      <c r="I120" s="5">
        <f t="shared" si="1"/>
        <v>598206.9</v>
      </c>
      <c r="J120" s="4" t="s">
        <v>49</v>
      </c>
    </row>
    <row r="121" spans="1:10">
      <c r="A121" s="8" t="s">
        <v>280</v>
      </c>
      <c r="B121" s="8" t="s">
        <v>201</v>
      </c>
      <c r="C121" s="8" t="s">
        <v>63</v>
      </c>
      <c r="D121" s="7" t="s">
        <v>64</v>
      </c>
      <c r="E121" s="7" t="s">
        <v>100</v>
      </c>
      <c r="F121" s="7" t="s">
        <v>48</v>
      </c>
      <c r="G121" s="9">
        <v>173096</v>
      </c>
      <c r="H121" s="16">
        <v>0.18</v>
      </c>
      <c r="I121" s="9">
        <f t="shared" si="1"/>
        <v>204253.28</v>
      </c>
      <c r="J121" s="8" t="s">
        <v>49</v>
      </c>
    </row>
    <row r="122" spans="1:10">
      <c r="A122" s="4" t="s">
        <v>281</v>
      </c>
      <c r="B122" s="4" t="s">
        <v>139</v>
      </c>
      <c r="C122" s="4" t="s">
        <v>38</v>
      </c>
      <c r="D122" s="3" t="s">
        <v>39</v>
      </c>
      <c r="E122" s="3" t="s">
        <v>60</v>
      </c>
      <c r="F122" s="3" t="s">
        <v>66</v>
      </c>
      <c r="G122" s="5">
        <v>903039</v>
      </c>
      <c r="H122" s="15">
        <v>0.18</v>
      </c>
      <c r="I122" s="5">
        <f t="shared" si="1"/>
        <v>1065586.02</v>
      </c>
      <c r="J122" s="4" t="s">
        <v>49</v>
      </c>
    </row>
    <row r="123" spans="1:10">
      <c r="A123" s="8" t="s">
        <v>282</v>
      </c>
      <c r="B123" s="8" t="s">
        <v>51</v>
      </c>
      <c r="C123" s="8" t="s">
        <v>63</v>
      </c>
      <c r="D123" s="7" t="s">
        <v>64</v>
      </c>
      <c r="E123" s="7" t="s">
        <v>47</v>
      </c>
      <c r="F123" s="7" t="s">
        <v>74</v>
      </c>
      <c r="G123" s="9">
        <v>982464</v>
      </c>
      <c r="H123" s="16">
        <v>0.18</v>
      </c>
      <c r="I123" s="9">
        <f t="shared" si="1"/>
        <v>1159307.52</v>
      </c>
      <c r="J123" s="8" t="s">
        <v>49</v>
      </c>
    </row>
    <row r="124" spans="1:10">
      <c r="A124" s="4" t="s">
        <v>283</v>
      </c>
      <c r="B124" s="4" t="s">
        <v>284</v>
      </c>
      <c r="C124" s="4" t="s">
        <v>69</v>
      </c>
      <c r="D124" s="3" t="s">
        <v>70</v>
      </c>
      <c r="E124" s="3" t="s">
        <v>71</v>
      </c>
      <c r="F124" s="3" t="s">
        <v>48</v>
      </c>
      <c r="G124" s="5">
        <v>485733</v>
      </c>
      <c r="H124" s="15">
        <v>0.18</v>
      </c>
      <c r="I124" s="5">
        <f t="shared" si="1"/>
        <v>573164.93999999994</v>
      </c>
      <c r="J124" s="4" t="s">
        <v>49</v>
      </c>
    </row>
    <row r="125" spans="1:10">
      <c r="A125" s="8" t="s">
        <v>285</v>
      </c>
      <c r="B125" s="8" t="s">
        <v>126</v>
      </c>
      <c r="C125" s="8" t="s">
        <v>69</v>
      </c>
      <c r="D125" s="7" t="s">
        <v>70</v>
      </c>
      <c r="E125" s="7" t="s">
        <v>65</v>
      </c>
      <c r="F125" s="7" t="s">
        <v>48</v>
      </c>
      <c r="G125" s="9">
        <v>270742</v>
      </c>
      <c r="H125" s="16">
        <v>0.18</v>
      </c>
      <c r="I125" s="9">
        <f t="shared" si="1"/>
        <v>319475.56</v>
      </c>
      <c r="J125" s="8" t="s">
        <v>49</v>
      </c>
    </row>
    <row r="126" spans="1:10">
      <c r="A126" s="4" t="s">
        <v>286</v>
      </c>
      <c r="B126" s="4" t="s">
        <v>287</v>
      </c>
      <c r="C126" s="4" t="s">
        <v>173</v>
      </c>
      <c r="D126" s="3" t="s">
        <v>174</v>
      </c>
      <c r="E126" s="3" t="s">
        <v>71</v>
      </c>
      <c r="F126" s="3" t="s">
        <v>55</v>
      </c>
      <c r="G126" s="5">
        <v>252497</v>
      </c>
      <c r="H126" s="15">
        <v>0.18</v>
      </c>
      <c r="I126" s="5">
        <f t="shared" si="1"/>
        <v>297946.45999999996</v>
      </c>
      <c r="J126" s="4" t="s">
        <v>49</v>
      </c>
    </row>
    <row r="127" spans="1:10">
      <c r="A127" s="8" t="s">
        <v>288</v>
      </c>
      <c r="B127" s="8" t="s">
        <v>91</v>
      </c>
      <c r="C127" s="8" t="s">
        <v>52</v>
      </c>
      <c r="D127" s="7" t="s">
        <v>53</v>
      </c>
      <c r="E127" s="7" t="s">
        <v>54</v>
      </c>
      <c r="F127" s="7" t="s">
        <v>74</v>
      </c>
      <c r="G127" s="9">
        <v>292583</v>
      </c>
      <c r="H127" s="16">
        <v>0.18</v>
      </c>
      <c r="I127" s="9">
        <f t="shared" si="1"/>
        <v>345247.94</v>
      </c>
      <c r="J127" s="8" t="s">
        <v>49</v>
      </c>
    </row>
    <row r="128" spans="1:10">
      <c r="A128" s="4" t="s">
        <v>289</v>
      </c>
      <c r="B128" s="4" t="s">
        <v>117</v>
      </c>
      <c r="C128" s="4" t="s">
        <v>69</v>
      </c>
      <c r="D128" s="3" t="s">
        <v>70</v>
      </c>
      <c r="E128" s="3" t="s">
        <v>54</v>
      </c>
      <c r="F128" s="3" t="s">
        <v>55</v>
      </c>
      <c r="G128" s="5">
        <v>1587088</v>
      </c>
      <c r="H128" s="15">
        <v>0.18</v>
      </c>
      <c r="I128" s="5">
        <f t="shared" si="1"/>
        <v>1872763.8399999999</v>
      </c>
      <c r="J128" s="4" t="s">
        <v>49</v>
      </c>
    </row>
    <row r="129" spans="1:10">
      <c r="A129" s="8" t="s">
        <v>290</v>
      </c>
      <c r="B129" s="8" t="s">
        <v>248</v>
      </c>
      <c r="C129" s="8" t="s">
        <v>58</v>
      </c>
      <c r="D129" s="7" t="s">
        <v>59</v>
      </c>
      <c r="E129" s="7" t="s">
        <v>47</v>
      </c>
      <c r="F129" s="7" t="s">
        <v>74</v>
      </c>
      <c r="G129" s="9">
        <v>487373</v>
      </c>
      <c r="H129" s="16">
        <v>0.18</v>
      </c>
      <c r="I129" s="9">
        <f t="shared" si="1"/>
        <v>575100.14</v>
      </c>
      <c r="J129" s="8" t="s">
        <v>49</v>
      </c>
    </row>
    <row r="130" spans="1:10">
      <c r="A130" s="4" t="s">
        <v>291</v>
      </c>
      <c r="B130" s="4" t="s">
        <v>292</v>
      </c>
      <c r="C130" s="4" t="s">
        <v>63</v>
      </c>
      <c r="D130" s="3" t="s">
        <v>64</v>
      </c>
      <c r="E130" s="3" t="s">
        <v>77</v>
      </c>
      <c r="F130" s="3" t="s">
        <v>41</v>
      </c>
      <c r="G130" s="5">
        <v>172155</v>
      </c>
      <c r="H130" s="15">
        <v>0.18</v>
      </c>
      <c r="I130" s="5">
        <f t="shared" ref="I130:I193" si="2">G130*(1+H130)</f>
        <v>203142.9</v>
      </c>
      <c r="J130" s="4" t="s">
        <v>42</v>
      </c>
    </row>
    <row r="131" spans="1:10">
      <c r="A131" s="8" t="s">
        <v>293</v>
      </c>
      <c r="B131" s="8" t="s">
        <v>294</v>
      </c>
      <c r="C131" s="8" t="s">
        <v>38</v>
      </c>
      <c r="D131" s="7" t="s">
        <v>39</v>
      </c>
      <c r="E131" s="7" t="s">
        <v>60</v>
      </c>
      <c r="F131" s="7" t="s">
        <v>55</v>
      </c>
      <c r="G131" s="9">
        <v>123556</v>
      </c>
      <c r="H131" s="16">
        <v>0.18</v>
      </c>
      <c r="I131" s="9">
        <f t="shared" si="2"/>
        <v>145796.07999999999</v>
      </c>
      <c r="J131" s="8" t="s">
        <v>49</v>
      </c>
    </row>
    <row r="132" spans="1:10">
      <c r="A132" s="4" t="s">
        <v>295</v>
      </c>
      <c r="B132" s="4" t="s">
        <v>147</v>
      </c>
      <c r="C132" s="4" t="s">
        <v>69</v>
      </c>
      <c r="D132" s="3" t="s">
        <v>70</v>
      </c>
      <c r="E132" s="3" t="s">
        <v>60</v>
      </c>
      <c r="F132" s="3" t="s">
        <v>41</v>
      </c>
      <c r="G132" s="5">
        <v>522738</v>
      </c>
      <c r="H132" s="15">
        <v>0.18</v>
      </c>
      <c r="I132" s="5">
        <f t="shared" si="2"/>
        <v>616830.84</v>
      </c>
      <c r="J132" s="4" t="s">
        <v>49</v>
      </c>
    </row>
    <row r="133" spans="1:10">
      <c r="A133" s="8" t="s">
        <v>296</v>
      </c>
      <c r="B133" s="8" t="s">
        <v>271</v>
      </c>
      <c r="C133" s="8" t="s">
        <v>173</v>
      </c>
      <c r="D133" s="7" t="s">
        <v>174</v>
      </c>
      <c r="E133" s="7" t="s">
        <v>122</v>
      </c>
      <c r="F133" s="7" t="s">
        <v>66</v>
      </c>
      <c r="G133" s="9">
        <v>378696</v>
      </c>
      <c r="H133" s="16">
        <v>0.18</v>
      </c>
      <c r="I133" s="9">
        <f t="shared" si="2"/>
        <v>446861.27999999997</v>
      </c>
      <c r="J133" s="8" t="s">
        <v>49</v>
      </c>
    </row>
    <row r="134" spans="1:10">
      <c r="A134" s="4" t="s">
        <v>297</v>
      </c>
      <c r="B134" s="4" t="s">
        <v>298</v>
      </c>
      <c r="C134" s="4" t="s">
        <v>63</v>
      </c>
      <c r="D134" s="3" t="s">
        <v>64</v>
      </c>
      <c r="E134" s="3" t="s">
        <v>100</v>
      </c>
      <c r="F134" s="3" t="s">
        <v>55</v>
      </c>
      <c r="G134" s="5">
        <v>310928</v>
      </c>
      <c r="H134" s="15">
        <v>0.18</v>
      </c>
      <c r="I134" s="5">
        <f t="shared" si="2"/>
        <v>366895.04</v>
      </c>
      <c r="J134" s="4" t="s">
        <v>49</v>
      </c>
    </row>
    <row r="135" spans="1:10">
      <c r="A135" s="8" t="s">
        <v>299</v>
      </c>
      <c r="B135" s="8" t="s">
        <v>298</v>
      </c>
      <c r="C135" s="8" t="s">
        <v>52</v>
      </c>
      <c r="D135" s="7" t="s">
        <v>53</v>
      </c>
      <c r="E135" s="7" t="s">
        <v>47</v>
      </c>
      <c r="F135" s="7" t="s">
        <v>55</v>
      </c>
      <c r="G135" s="9">
        <v>1552499</v>
      </c>
      <c r="H135" s="16">
        <v>0.18</v>
      </c>
      <c r="I135" s="9">
        <f t="shared" si="2"/>
        <v>1831948.8199999998</v>
      </c>
      <c r="J135" s="8" t="s">
        <v>49</v>
      </c>
    </row>
    <row r="136" spans="1:10">
      <c r="A136" s="4" t="s">
        <v>300</v>
      </c>
      <c r="B136" s="4" t="s">
        <v>91</v>
      </c>
      <c r="C136" s="4" t="s">
        <v>69</v>
      </c>
      <c r="D136" s="3" t="s">
        <v>70</v>
      </c>
      <c r="E136" s="3" t="s">
        <v>60</v>
      </c>
      <c r="F136" s="3" t="s">
        <v>74</v>
      </c>
      <c r="G136" s="5">
        <v>136475</v>
      </c>
      <c r="H136" s="15">
        <v>0.18</v>
      </c>
      <c r="I136" s="5">
        <f t="shared" si="2"/>
        <v>161040.5</v>
      </c>
      <c r="J136" s="4" t="s">
        <v>49</v>
      </c>
    </row>
    <row r="137" spans="1:10">
      <c r="A137" s="8" t="s">
        <v>301</v>
      </c>
      <c r="B137" s="8" t="s">
        <v>160</v>
      </c>
      <c r="C137" s="8" t="s">
        <v>38</v>
      </c>
      <c r="D137" s="7" t="s">
        <v>39</v>
      </c>
      <c r="E137" s="7" t="s">
        <v>77</v>
      </c>
      <c r="F137" s="7" t="s">
        <v>48</v>
      </c>
      <c r="G137" s="9">
        <v>958150</v>
      </c>
      <c r="H137" s="16">
        <v>0.18</v>
      </c>
      <c r="I137" s="9">
        <f t="shared" si="2"/>
        <v>1130617</v>
      </c>
      <c r="J137" s="8" t="s">
        <v>42</v>
      </c>
    </row>
    <row r="138" spans="1:10">
      <c r="A138" s="4" t="s">
        <v>302</v>
      </c>
      <c r="B138" s="4" t="s">
        <v>303</v>
      </c>
      <c r="C138" s="4" t="s">
        <v>173</v>
      </c>
      <c r="D138" s="3" t="s">
        <v>174</v>
      </c>
      <c r="E138" s="3" t="s">
        <v>73</v>
      </c>
      <c r="F138" s="3" t="s">
        <v>74</v>
      </c>
      <c r="G138" s="5">
        <v>996685</v>
      </c>
      <c r="H138" s="15">
        <v>0.18</v>
      </c>
      <c r="I138" s="5">
        <f t="shared" si="2"/>
        <v>1176088.3</v>
      </c>
      <c r="J138" s="4" t="s">
        <v>49</v>
      </c>
    </row>
    <row r="139" spans="1:10">
      <c r="A139" s="8" t="s">
        <v>304</v>
      </c>
      <c r="B139" s="8" t="s">
        <v>305</v>
      </c>
      <c r="C139" s="8" t="s">
        <v>80</v>
      </c>
      <c r="D139" s="7" t="s">
        <v>81</v>
      </c>
      <c r="E139" s="7" t="s">
        <v>71</v>
      </c>
      <c r="F139" s="7" t="s">
        <v>66</v>
      </c>
      <c r="G139" s="9">
        <v>208687</v>
      </c>
      <c r="H139" s="16">
        <v>0.18</v>
      </c>
      <c r="I139" s="9">
        <f t="shared" si="2"/>
        <v>246250.65999999997</v>
      </c>
      <c r="J139" s="8" t="s">
        <v>49</v>
      </c>
    </row>
    <row r="140" spans="1:10">
      <c r="A140" s="4" t="s">
        <v>306</v>
      </c>
      <c r="B140" s="4" t="s">
        <v>307</v>
      </c>
      <c r="C140" s="4" t="s">
        <v>45</v>
      </c>
      <c r="D140" s="3" t="s">
        <v>46</v>
      </c>
      <c r="E140" s="3" t="s">
        <v>71</v>
      </c>
      <c r="F140" s="3" t="s">
        <v>48</v>
      </c>
      <c r="G140" s="5">
        <v>165568</v>
      </c>
      <c r="H140" s="15">
        <v>0.18</v>
      </c>
      <c r="I140" s="5">
        <f t="shared" si="2"/>
        <v>195370.23999999999</v>
      </c>
      <c r="J140" s="4" t="s">
        <v>49</v>
      </c>
    </row>
    <row r="141" spans="1:10">
      <c r="A141" s="8" t="s">
        <v>308</v>
      </c>
      <c r="B141" s="8" t="s">
        <v>76</v>
      </c>
      <c r="C141" s="8" t="s">
        <v>69</v>
      </c>
      <c r="D141" s="7" t="s">
        <v>70</v>
      </c>
      <c r="E141" s="7" t="s">
        <v>71</v>
      </c>
      <c r="F141" s="7" t="s">
        <v>41</v>
      </c>
      <c r="G141" s="9">
        <v>435751</v>
      </c>
      <c r="H141" s="16">
        <v>0.18</v>
      </c>
      <c r="I141" s="9">
        <f t="shared" si="2"/>
        <v>514186.18</v>
      </c>
      <c r="J141" s="8" t="s">
        <v>49</v>
      </c>
    </row>
    <row r="142" spans="1:10">
      <c r="A142" s="4" t="s">
        <v>309</v>
      </c>
      <c r="B142" s="4" t="s">
        <v>187</v>
      </c>
      <c r="C142" s="4" t="s">
        <v>63</v>
      </c>
      <c r="D142" s="3" t="s">
        <v>64</v>
      </c>
      <c r="E142" s="3" t="s">
        <v>47</v>
      </c>
      <c r="F142" s="3" t="s">
        <v>55</v>
      </c>
      <c r="G142" s="5">
        <v>104803</v>
      </c>
      <c r="H142" s="15">
        <v>0.18</v>
      </c>
      <c r="I142" s="5">
        <f t="shared" si="2"/>
        <v>123667.54</v>
      </c>
      <c r="J142" s="4" t="s">
        <v>49</v>
      </c>
    </row>
    <row r="143" spans="1:10">
      <c r="A143" s="8" t="s">
        <v>310</v>
      </c>
      <c r="B143" s="8" t="s">
        <v>218</v>
      </c>
      <c r="C143" s="8" t="s">
        <v>80</v>
      </c>
      <c r="D143" s="7" t="s">
        <v>81</v>
      </c>
      <c r="E143" s="7" t="s">
        <v>82</v>
      </c>
      <c r="F143" s="7" t="s">
        <v>48</v>
      </c>
      <c r="G143" s="9">
        <v>250087</v>
      </c>
      <c r="H143" s="16">
        <v>0.18</v>
      </c>
      <c r="I143" s="9">
        <f t="shared" si="2"/>
        <v>295102.65999999997</v>
      </c>
      <c r="J143" s="8" t="s">
        <v>49</v>
      </c>
    </row>
    <row r="144" spans="1:10">
      <c r="A144" s="4" t="s">
        <v>311</v>
      </c>
      <c r="B144" s="4" t="s">
        <v>79</v>
      </c>
      <c r="C144" s="4" t="s">
        <v>173</v>
      </c>
      <c r="D144" s="3" t="s">
        <v>174</v>
      </c>
      <c r="E144" s="3" t="s">
        <v>73</v>
      </c>
      <c r="F144" s="3" t="s">
        <v>74</v>
      </c>
      <c r="G144" s="5">
        <v>396169</v>
      </c>
      <c r="H144" s="15">
        <v>0.18</v>
      </c>
      <c r="I144" s="5">
        <f t="shared" si="2"/>
        <v>467479.42</v>
      </c>
      <c r="J144" s="4" t="s">
        <v>49</v>
      </c>
    </row>
    <row r="145" spans="1:10">
      <c r="A145" s="8" t="s">
        <v>312</v>
      </c>
      <c r="B145" s="8" t="s">
        <v>313</v>
      </c>
      <c r="C145" s="8" t="s">
        <v>45</v>
      </c>
      <c r="D145" s="7" t="s">
        <v>46</v>
      </c>
      <c r="E145" s="7" t="s">
        <v>71</v>
      </c>
      <c r="F145" s="7" t="s">
        <v>66</v>
      </c>
      <c r="G145" s="9">
        <v>1508522</v>
      </c>
      <c r="H145" s="16">
        <v>0.18</v>
      </c>
      <c r="I145" s="9">
        <f t="shared" si="2"/>
        <v>1780055.96</v>
      </c>
      <c r="J145" s="8" t="s">
        <v>49</v>
      </c>
    </row>
    <row r="146" spans="1:10">
      <c r="A146" s="4" t="s">
        <v>314</v>
      </c>
      <c r="B146" s="4" t="s">
        <v>229</v>
      </c>
      <c r="C146" s="4" t="s">
        <v>173</v>
      </c>
      <c r="D146" s="3" t="s">
        <v>174</v>
      </c>
      <c r="E146" s="3" t="s">
        <v>77</v>
      </c>
      <c r="F146" s="3" t="s">
        <v>55</v>
      </c>
      <c r="G146" s="5">
        <v>106281</v>
      </c>
      <c r="H146" s="15">
        <v>0.18</v>
      </c>
      <c r="I146" s="5">
        <f t="shared" si="2"/>
        <v>125411.57999999999</v>
      </c>
      <c r="J146" s="4" t="s">
        <v>49</v>
      </c>
    </row>
    <row r="147" spans="1:10">
      <c r="A147" s="8" t="s">
        <v>315</v>
      </c>
      <c r="B147" s="8" t="s">
        <v>316</v>
      </c>
      <c r="C147" s="8" t="s">
        <v>173</v>
      </c>
      <c r="D147" s="7" t="s">
        <v>174</v>
      </c>
      <c r="E147" s="7" t="s">
        <v>100</v>
      </c>
      <c r="F147" s="7" t="s">
        <v>41</v>
      </c>
      <c r="G147" s="9">
        <v>754242</v>
      </c>
      <c r="H147" s="16">
        <v>0.18</v>
      </c>
      <c r="I147" s="9">
        <f t="shared" si="2"/>
        <v>890005.55999999994</v>
      </c>
      <c r="J147" s="8" t="s">
        <v>49</v>
      </c>
    </row>
    <row r="148" spans="1:10">
      <c r="A148" s="4" t="s">
        <v>317</v>
      </c>
      <c r="B148" s="4" t="s">
        <v>318</v>
      </c>
      <c r="C148" s="4" t="s">
        <v>80</v>
      </c>
      <c r="D148" s="3" t="s">
        <v>81</v>
      </c>
      <c r="E148" s="3" t="s">
        <v>54</v>
      </c>
      <c r="F148" s="3" t="s">
        <v>74</v>
      </c>
      <c r="G148" s="5">
        <v>1235309</v>
      </c>
      <c r="H148" s="15">
        <v>0.18</v>
      </c>
      <c r="I148" s="5">
        <f t="shared" si="2"/>
        <v>1457664.6199999999</v>
      </c>
      <c r="J148" s="4" t="s">
        <v>49</v>
      </c>
    </row>
    <row r="149" spans="1:10">
      <c r="A149" s="8" t="s">
        <v>319</v>
      </c>
      <c r="B149" s="8" t="s">
        <v>145</v>
      </c>
      <c r="C149" s="8" t="s">
        <v>38</v>
      </c>
      <c r="D149" s="7" t="s">
        <v>39</v>
      </c>
      <c r="E149" s="7" t="s">
        <v>65</v>
      </c>
      <c r="F149" s="7" t="s">
        <v>55</v>
      </c>
      <c r="G149" s="9">
        <v>568695</v>
      </c>
      <c r="H149" s="16">
        <v>0.18</v>
      </c>
      <c r="I149" s="9">
        <f t="shared" si="2"/>
        <v>671060.1</v>
      </c>
      <c r="J149" s="8" t="s">
        <v>49</v>
      </c>
    </row>
    <row r="150" spans="1:10">
      <c r="A150" s="4" t="s">
        <v>320</v>
      </c>
      <c r="B150" s="4" t="s">
        <v>143</v>
      </c>
      <c r="C150" s="4" t="s">
        <v>69</v>
      </c>
      <c r="D150" s="3" t="s">
        <v>70</v>
      </c>
      <c r="E150" s="3" t="s">
        <v>87</v>
      </c>
      <c r="F150" s="3" t="s">
        <v>66</v>
      </c>
      <c r="G150" s="5">
        <v>103575</v>
      </c>
      <c r="H150" s="15">
        <v>0.18</v>
      </c>
      <c r="I150" s="5">
        <f t="shared" si="2"/>
        <v>122218.5</v>
      </c>
      <c r="J150" s="4" t="s">
        <v>49</v>
      </c>
    </row>
    <row r="151" spans="1:10">
      <c r="A151" s="8" t="s">
        <v>321</v>
      </c>
      <c r="B151" s="8" t="s">
        <v>303</v>
      </c>
      <c r="C151" s="8" t="s">
        <v>58</v>
      </c>
      <c r="D151" s="7" t="s">
        <v>59</v>
      </c>
      <c r="E151" s="7" t="s">
        <v>60</v>
      </c>
      <c r="F151" s="7" t="s">
        <v>66</v>
      </c>
      <c r="G151" s="9">
        <v>1503509</v>
      </c>
      <c r="H151" s="16">
        <v>0.18</v>
      </c>
      <c r="I151" s="9">
        <f t="shared" si="2"/>
        <v>1774140.6199999999</v>
      </c>
      <c r="J151" s="8" t="s">
        <v>49</v>
      </c>
    </row>
    <row r="152" spans="1:10">
      <c r="A152" s="4" t="s">
        <v>322</v>
      </c>
      <c r="B152" s="4" t="s">
        <v>254</v>
      </c>
      <c r="C152" s="4" t="s">
        <v>173</v>
      </c>
      <c r="D152" s="3" t="s">
        <v>174</v>
      </c>
      <c r="E152" s="3" t="s">
        <v>73</v>
      </c>
      <c r="F152" s="3" t="s">
        <v>55</v>
      </c>
      <c r="G152" s="5">
        <v>770595</v>
      </c>
      <c r="H152" s="15">
        <v>0.18</v>
      </c>
      <c r="I152" s="5">
        <f t="shared" si="2"/>
        <v>909302.1</v>
      </c>
      <c r="J152" s="4" t="s">
        <v>49</v>
      </c>
    </row>
    <row r="153" spans="1:10">
      <c r="A153" s="8" t="s">
        <v>323</v>
      </c>
      <c r="B153" s="8" t="s">
        <v>324</v>
      </c>
      <c r="C153" s="8" t="s">
        <v>58</v>
      </c>
      <c r="D153" s="7" t="s">
        <v>59</v>
      </c>
      <c r="E153" s="7" t="s">
        <v>40</v>
      </c>
      <c r="F153" s="7" t="s">
        <v>41</v>
      </c>
      <c r="G153" s="9">
        <v>519589</v>
      </c>
      <c r="H153" s="16">
        <v>0.18</v>
      </c>
      <c r="I153" s="9">
        <f t="shared" si="2"/>
        <v>613115.02</v>
      </c>
      <c r="J153" s="8" t="s">
        <v>49</v>
      </c>
    </row>
    <row r="154" spans="1:10">
      <c r="A154" s="4" t="s">
        <v>325</v>
      </c>
      <c r="B154" s="4" t="s">
        <v>209</v>
      </c>
      <c r="C154" s="4" t="s">
        <v>58</v>
      </c>
      <c r="D154" s="3" t="s">
        <v>59</v>
      </c>
      <c r="E154" s="3" t="s">
        <v>100</v>
      </c>
      <c r="F154" s="3" t="s">
        <v>74</v>
      </c>
      <c r="G154" s="5">
        <v>1386870</v>
      </c>
      <c r="H154" s="15">
        <v>0.18</v>
      </c>
      <c r="I154" s="5">
        <f t="shared" si="2"/>
        <v>1636506.5999999999</v>
      </c>
      <c r="J154" s="4" t="s">
        <v>49</v>
      </c>
    </row>
    <row r="155" spans="1:10">
      <c r="A155" s="8" t="s">
        <v>326</v>
      </c>
      <c r="B155" s="8" t="s">
        <v>143</v>
      </c>
      <c r="C155" s="8" t="s">
        <v>38</v>
      </c>
      <c r="D155" s="7" t="s">
        <v>39</v>
      </c>
      <c r="E155" s="7" t="s">
        <v>77</v>
      </c>
      <c r="F155" s="7" t="s">
        <v>41</v>
      </c>
      <c r="G155" s="9">
        <v>267122</v>
      </c>
      <c r="H155" s="16">
        <v>0.18</v>
      </c>
      <c r="I155" s="9">
        <f t="shared" si="2"/>
        <v>315203.95999999996</v>
      </c>
      <c r="J155" s="8" t="s">
        <v>49</v>
      </c>
    </row>
    <row r="156" spans="1:10">
      <c r="A156" s="4" t="s">
        <v>327</v>
      </c>
      <c r="B156" s="4" t="s">
        <v>328</v>
      </c>
      <c r="C156" s="4" t="s">
        <v>58</v>
      </c>
      <c r="D156" s="3" t="s">
        <v>59</v>
      </c>
      <c r="E156" s="3" t="s">
        <v>87</v>
      </c>
      <c r="F156" s="3" t="s">
        <v>74</v>
      </c>
      <c r="G156" s="5">
        <v>500808</v>
      </c>
      <c r="H156" s="15">
        <v>0.18</v>
      </c>
      <c r="I156" s="5">
        <f t="shared" si="2"/>
        <v>590953.43999999994</v>
      </c>
      <c r="J156" s="4" t="s">
        <v>49</v>
      </c>
    </row>
    <row r="157" spans="1:10">
      <c r="A157" s="8" t="s">
        <v>329</v>
      </c>
      <c r="B157" s="8" t="s">
        <v>160</v>
      </c>
      <c r="C157" s="8" t="s">
        <v>38</v>
      </c>
      <c r="D157" s="7" t="s">
        <v>39</v>
      </c>
      <c r="E157" s="7" t="s">
        <v>82</v>
      </c>
      <c r="F157" s="7" t="s">
        <v>74</v>
      </c>
      <c r="G157" s="9">
        <v>569170</v>
      </c>
      <c r="H157" s="16">
        <v>0.18</v>
      </c>
      <c r="I157" s="9">
        <f t="shared" si="2"/>
        <v>671620.6</v>
      </c>
      <c r="J157" s="8" t="s">
        <v>49</v>
      </c>
    </row>
    <row r="158" spans="1:10">
      <c r="A158" s="4" t="s">
        <v>330</v>
      </c>
      <c r="B158" s="4" t="s">
        <v>256</v>
      </c>
      <c r="C158" s="4" t="s">
        <v>80</v>
      </c>
      <c r="D158" s="3" t="s">
        <v>81</v>
      </c>
      <c r="E158" s="3" t="s">
        <v>54</v>
      </c>
      <c r="F158" s="3" t="s">
        <v>66</v>
      </c>
      <c r="G158" s="5">
        <v>359940</v>
      </c>
      <c r="H158" s="15">
        <v>0.18</v>
      </c>
      <c r="I158" s="5">
        <f t="shared" si="2"/>
        <v>424729.19999999995</v>
      </c>
      <c r="J158" s="4" t="s">
        <v>49</v>
      </c>
    </row>
    <row r="159" spans="1:10">
      <c r="A159" s="8" t="s">
        <v>331</v>
      </c>
      <c r="B159" s="8" t="s">
        <v>158</v>
      </c>
      <c r="C159" s="8" t="s">
        <v>52</v>
      </c>
      <c r="D159" s="7" t="s">
        <v>53</v>
      </c>
      <c r="E159" s="7" t="s">
        <v>87</v>
      </c>
      <c r="F159" s="7" t="s">
        <v>41</v>
      </c>
      <c r="G159" s="9">
        <v>474115</v>
      </c>
      <c r="H159" s="16">
        <v>0.18</v>
      </c>
      <c r="I159" s="9">
        <f t="shared" si="2"/>
        <v>559455.69999999995</v>
      </c>
      <c r="J159" s="8" t="s">
        <v>49</v>
      </c>
    </row>
    <row r="160" spans="1:10">
      <c r="A160" s="4" t="s">
        <v>332</v>
      </c>
      <c r="B160" s="4" t="s">
        <v>333</v>
      </c>
      <c r="C160" s="4" t="s">
        <v>38</v>
      </c>
      <c r="D160" s="3" t="s">
        <v>39</v>
      </c>
      <c r="E160" s="3" t="s">
        <v>40</v>
      </c>
      <c r="F160" s="3" t="s">
        <v>41</v>
      </c>
      <c r="G160" s="5">
        <v>1288808</v>
      </c>
      <c r="H160" s="15">
        <v>0.18</v>
      </c>
      <c r="I160" s="5">
        <f t="shared" si="2"/>
        <v>1520793.44</v>
      </c>
      <c r="J160" s="4" t="s">
        <v>49</v>
      </c>
    </row>
    <row r="161" spans="1:10">
      <c r="A161" s="8" t="s">
        <v>334</v>
      </c>
      <c r="B161" s="8" t="s">
        <v>335</v>
      </c>
      <c r="C161" s="8" t="s">
        <v>45</v>
      </c>
      <c r="D161" s="7" t="s">
        <v>46</v>
      </c>
      <c r="E161" s="7" t="s">
        <v>60</v>
      </c>
      <c r="F161" s="7" t="s">
        <v>48</v>
      </c>
      <c r="G161" s="9">
        <v>219326</v>
      </c>
      <c r="H161" s="16">
        <v>0.18</v>
      </c>
      <c r="I161" s="9">
        <f t="shared" si="2"/>
        <v>258804.68</v>
      </c>
      <c r="J161" s="8" t="s">
        <v>49</v>
      </c>
    </row>
    <row r="162" spans="1:10">
      <c r="A162" s="4" t="s">
        <v>336</v>
      </c>
      <c r="B162" s="4" t="s">
        <v>313</v>
      </c>
      <c r="C162" s="4" t="s">
        <v>63</v>
      </c>
      <c r="D162" s="3" t="s">
        <v>64</v>
      </c>
      <c r="E162" s="3" t="s">
        <v>54</v>
      </c>
      <c r="F162" s="3" t="s">
        <v>66</v>
      </c>
      <c r="G162" s="5">
        <v>561035</v>
      </c>
      <c r="H162" s="15">
        <v>0.18</v>
      </c>
      <c r="I162" s="5">
        <f t="shared" si="2"/>
        <v>662021.29999999993</v>
      </c>
      <c r="J162" s="4" t="s">
        <v>49</v>
      </c>
    </row>
    <row r="163" spans="1:10">
      <c r="A163" s="8" t="s">
        <v>337</v>
      </c>
      <c r="B163" s="8" t="s">
        <v>236</v>
      </c>
      <c r="C163" s="8" t="s">
        <v>63</v>
      </c>
      <c r="D163" s="7" t="s">
        <v>64</v>
      </c>
      <c r="E163" s="7" t="s">
        <v>54</v>
      </c>
      <c r="F163" s="7" t="s">
        <v>48</v>
      </c>
      <c r="G163" s="9">
        <v>426053</v>
      </c>
      <c r="H163" s="16">
        <v>0.18</v>
      </c>
      <c r="I163" s="9">
        <f t="shared" si="2"/>
        <v>502742.54</v>
      </c>
      <c r="J163" s="8" t="s">
        <v>49</v>
      </c>
    </row>
    <row r="164" spans="1:10">
      <c r="A164" s="4" t="s">
        <v>338</v>
      </c>
      <c r="B164" s="4" t="s">
        <v>305</v>
      </c>
      <c r="C164" s="4" t="s">
        <v>52</v>
      </c>
      <c r="D164" s="3" t="s">
        <v>53</v>
      </c>
      <c r="E164" s="3" t="s">
        <v>47</v>
      </c>
      <c r="F164" s="3" t="s">
        <v>55</v>
      </c>
      <c r="G164" s="5">
        <v>538069</v>
      </c>
      <c r="H164" s="15">
        <v>0.18</v>
      </c>
      <c r="I164" s="5">
        <f t="shared" si="2"/>
        <v>634921.41999999993</v>
      </c>
      <c r="J164" s="4" t="s">
        <v>49</v>
      </c>
    </row>
    <row r="165" spans="1:10">
      <c r="A165" s="8" t="s">
        <v>339</v>
      </c>
      <c r="B165" s="8" t="s">
        <v>340</v>
      </c>
      <c r="C165" s="8" t="s">
        <v>45</v>
      </c>
      <c r="D165" s="7" t="s">
        <v>46</v>
      </c>
      <c r="E165" s="7" t="s">
        <v>54</v>
      </c>
      <c r="F165" s="7" t="s">
        <v>66</v>
      </c>
      <c r="G165" s="9">
        <v>537177</v>
      </c>
      <c r="H165" s="16">
        <v>0.18</v>
      </c>
      <c r="I165" s="9">
        <f t="shared" si="2"/>
        <v>633868.86</v>
      </c>
      <c r="J165" s="8" t="s">
        <v>49</v>
      </c>
    </row>
    <row r="166" spans="1:10">
      <c r="A166" s="4" t="s">
        <v>341</v>
      </c>
      <c r="B166" s="4" t="s">
        <v>201</v>
      </c>
      <c r="C166" s="4" t="s">
        <v>69</v>
      </c>
      <c r="D166" s="3" t="s">
        <v>70</v>
      </c>
      <c r="E166" s="3" t="s">
        <v>73</v>
      </c>
      <c r="F166" s="3" t="s">
        <v>66</v>
      </c>
      <c r="G166" s="5">
        <v>500807</v>
      </c>
      <c r="H166" s="15">
        <v>0.18</v>
      </c>
      <c r="I166" s="5">
        <f t="shared" si="2"/>
        <v>590952.26</v>
      </c>
      <c r="J166" s="4" t="s">
        <v>49</v>
      </c>
    </row>
    <row r="167" spans="1:10">
      <c r="A167" s="8" t="s">
        <v>342</v>
      </c>
      <c r="B167" s="8" t="s">
        <v>268</v>
      </c>
      <c r="C167" s="8" t="s">
        <v>80</v>
      </c>
      <c r="D167" s="7" t="s">
        <v>81</v>
      </c>
      <c r="E167" s="7" t="s">
        <v>100</v>
      </c>
      <c r="F167" s="7" t="s">
        <v>55</v>
      </c>
      <c r="G167" s="9">
        <v>649101</v>
      </c>
      <c r="H167" s="16">
        <v>0.18</v>
      </c>
      <c r="I167" s="9">
        <f t="shared" si="2"/>
        <v>765939.17999999993</v>
      </c>
      <c r="J167" s="8" t="s">
        <v>49</v>
      </c>
    </row>
    <row r="168" spans="1:10">
      <c r="A168" s="4" t="s">
        <v>343</v>
      </c>
      <c r="B168" s="4" t="s">
        <v>193</v>
      </c>
      <c r="C168" s="4" t="s">
        <v>58</v>
      </c>
      <c r="D168" s="3" t="s">
        <v>59</v>
      </c>
      <c r="E168" s="3" t="s">
        <v>73</v>
      </c>
      <c r="F168" s="3" t="s">
        <v>74</v>
      </c>
      <c r="G168" s="5">
        <v>99244</v>
      </c>
      <c r="H168" s="15">
        <v>0.18</v>
      </c>
      <c r="I168" s="5">
        <f t="shared" si="2"/>
        <v>117107.92</v>
      </c>
      <c r="J168" s="4" t="s">
        <v>49</v>
      </c>
    </row>
    <row r="169" spans="1:10">
      <c r="A169" s="8" t="s">
        <v>344</v>
      </c>
      <c r="B169" s="8" t="s">
        <v>99</v>
      </c>
      <c r="C169" s="8" t="s">
        <v>69</v>
      </c>
      <c r="D169" s="7" t="s">
        <v>70</v>
      </c>
      <c r="E169" s="7" t="s">
        <v>87</v>
      </c>
      <c r="F169" s="7" t="s">
        <v>41</v>
      </c>
      <c r="G169" s="9">
        <v>256427</v>
      </c>
      <c r="H169" s="16">
        <v>0.18</v>
      </c>
      <c r="I169" s="9">
        <f t="shared" si="2"/>
        <v>302583.86</v>
      </c>
      <c r="J169" s="8" t="s">
        <v>49</v>
      </c>
    </row>
    <row r="170" spans="1:10">
      <c r="A170" s="4" t="s">
        <v>345</v>
      </c>
      <c r="B170" s="4" t="s">
        <v>346</v>
      </c>
      <c r="C170" s="4" t="s">
        <v>69</v>
      </c>
      <c r="D170" s="3" t="s">
        <v>70</v>
      </c>
      <c r="E170" s="3" t="s">
        <v>40</v>
      </c>
      <c r="F170" s="3" t="s">
        <v>41</v>
      </c>
      <c r="G170" s="5">
        <v>324120</v>
      </c>
      <c r="H170" s="15">
        <v>0.18</v>
      </c>
      <c r="I170" s="5">
        <f t="shared" si="2"/>
        <v>382461.6</v>
      </c>
      <c r="J170" s="4" t="s">
        <v>49</v>
      </c>
    </row>
    <row r="171" spans="1:10">
      <c r="A171" s="8" t="s">
        <v>347</v>
      </c>
      <c r="B171" s="8" t="s">
        <v>348</v>
      </c>
      <c r="C171" s="8" t="s">
        <v>38</v>
      </c>
      <c r="D171" s="7" t="s">
        <v>39</v>
      </c>
      <c r="E171" s="7" t="s">
        <v>65</v>
      </c>
      <c r="F171" s="7" t="s">
        <v>48</v>
      </c>
      <c r="G171" s="9">
        <v>887638</v>
      </c>
      <c r="H171" s="16">
        <v>0.18</v>
      </c>
      <c r="I171" s="9">
        <f t="shared" si="2"/>
        <v>1047412.84</v>
      </c>
      <c r="J171" s="8" t="s">
        <v>49</v>
      </c>
    </row>
    <row r="172" spans="1:10">
      <c r="A172" s="4" t="s">
        <v>349</v>
      </c>
      <c r="B172" s="4" t="s">
        <v>350</v>
      </c>
      <c r="C172" s="4" t="s">
        <v>69</v>
      </c>
      <c r="D172" s="3" t="s">
        <v>70</v>
      </c>
      <c r="E172" s="3" t="s">
        <v>73</v>
      </c>
      <c r="F172" s="3" t="s">
        <v>74</v>
      </c>
      <c r="G172" s="5">
        <v>105206</v>
      </c>
      <c r="H172" s="15">
        <v>0.18</v>
      </c>
      <c r="I172" s="5">
        <f t="shared" si="2"/>
        <v>124143.07999999999</v>
      </c>
      <c r="J172" s="4" t="s">
        <v>49</v>
      </c>
    </row>
    <row r="173" spans="1:10">
      <c r="A173" s="8" t="s">
        <v>351</v>
      </c>
      <c r="B173" s="8" t="s">
        <v>352</v>
      </c>
      <c r="C173" s="8" t="s">
        <v>58</v>
      </c>
      <c r="D173" s="7" t="s">
        <v>59</v>
      </c>
      <c r="E173" s="7" t="s">
        <v>71</v>
      </c>
      <c r="F173" s="7" t="s">
        <v>74</v>
      </c>
      <c r="G173" s="9">
        <v>167703</v>
      </c>
      <c r="H173" s="16">
        <v>0.18</v>
      </c>
      <c r="I173" s="9">
        <f t="shared" si="2"/>
        <v>197889.53999999998</v>
      </c>
      <c r="J173" s="8" t="s">
        <v>42</v>
      </c>
    </row>
    <row r="174" spans="1:10">
      <c r="A174" s="4" t="s">
        <v>353</v>
      </c>
      <c r="B174" s="4" t="s">
        <v>180</v>
      </c>
      <c r="C174" s="4" t="s">
        <v>58</v>
      </c>
      <c r="D174" s="3" t="s">
        <v>59</v>
      </c>
      <c r="E174" s="3" t="s">
        <v>77</v>
      </c>
      <c r="F174" s="3" t="s">
        <v>41</v>
      </c>
      <c r="G174" s="5">
        <v>353550</v>
      </c>
      <c r="H174" s="15">
        <v>0.18</v>
      </c>
      <c r="I174" s="5">
        <f t="shared" si="2"/>
        <v>417189</v>
      </c>
      <c r="J174" s="4" t="s">
        <v>49</v>
      </c>
    </row>
    <row r="175" spans="1:10">
      <c r="A175" s="8" t="s">
        <v>354</v>
      </c>
      <c r="B175" s="8" t="s">
        <v>313</v>
      </c>
      <c r="C175" s="8" t="s">
        <v>63</v>
      </c>
      <c r="D175" s="7" t="s">
        <v>64</v>
      </c>
      <c r="E175" s="7" t="s">
        <v>82</v>
      </c>
      <c r="F175" s="7" t="s">
        <v>55</v>
      </c>
      <c r="G175" s="9">
        <v>1604684</v>
      </c>
      <c r="H175" s="16">
        <v>0.18</v>
      </c>
      <c r="I175" s="9">
        <f t="shared" si="2"/>
        <v>1893527.1199999999</v>
      </c>
      <c r="J175" s="8" t="s">
        <v>49</v>
      </c>
    </row>
    <row r="176" spans="1:10">
      <c r="A176" s="4" t="s">
        <v>355</v>
      </c>
      <c r="B176" s="4" t="s">
        <v>356</v>
      </c>
      <c r="C176" s="4" t="s">
        <v>69</v>
      </c>
      <c r="D176" s="3" t="s">
        <v>70</v>
      </c>
      <c r="E176" s="3" t="s">
        <v>54</v>
      </c>
      <c r="F176" s="3" t="s">
        <v>74</v>
      </c>
      <c r="G176" s="5">
        <v>268564</v>
      </c>
      <c r="H176" s="15">
        <v>0.18</v>
      </c>
      <c r="I176" s="5">
        <f t="shared" si="2"/>
        <v>316905.51999999996</v>
      </c>
      <c r="J176" s="4" t="s">
        <v>49</v>
      </c>
    </row>
    <row r="177" spans="1:10">
      <c r="A177" s="8" t="s">
        <v>357</v>
      </c>
      <c r="B177" s="8" t="s">
        <v>139</v>
      </c>
      <c r="C177" s="8" t="s">
        <v>52</v>
      </c>
      <c r="D177" s="7" t="s">
        <v>53</v>
      </c>
      <c r="E177" s="7" t="s">
        <v>65</v>
      </c>
      <c r="F177" s="7" t="s">
        <v>74</v>
      </c>
      <c r="G177" s="9">
        <v>305163</v>
      </c>
      <c r="H177" s="16">
        <v>0.18</v>
      </c>
      <c r="I177" s="9">
        <f t="shared" si="2"/>
        <v>360092.33999999997</v>
      </c>
      <c r="J177" s="8" t="s">
        <v>49</v>
      </c>
    </row>
    <row r="178" spans="1:10">
      <c r="A178" s="4" t="s">
        <v>358</v>
      </c>
      <c r="B178" s="4" t="s">
        <v>205</v>
      </c>
      <c r="C178" s="4" t="s">
        <v>69</v>
      </c>
      <c r="D178" s="3" t="s">
        <v>70</v>
      </c>
      <c r="E178" s="3" t="s">
        <v>65</v>
      </c>
      <c r="F178" s="3" t="s">
        <v>55</v>
      </c>
      <c r="G178" s="5">
        <v>1716132</v>
      </c>
      <c r="H178" s="15">
        <v>0.18</v>
      </c>
      <c r="I178" s="5">
        <f t="shared" si="2"/>
        <v>2025035.76</v>
      </c>
      <c r="J178" s="4" t="s">
        <v>49</v>
      </c>
    </row>
    <row r="179" spans="1:10">
      <c r="A179" s="8" t="s">
        <v>359</v>
      </c>
      <c r="B179" s="8" t="s">
        <v>68</v>
      </c>
      <c r="C179" s="8" t="s">
        <v>52</v>
      </c>
      <c r="D179" s="7" t="s">
        <v>53</v>
      </c>
      <c r="E179" s="7" t="s">
        <v>40</v>
      </c>
      <c r="F179" s="7" t="s">
        <v>66</v>
      </c>
      <c r="G179" s="9">
        <v>376150</v>
      </c>
      <c r="H179" s="16">
        <v>0.18</v>
      </c>
      <c r="I179" s="9">
        <f t="shared" si="2"/>
        <v>443857</v>
      </c>
      <c r="J179" s="8" t="s">
        <v>49</v>
      </c>
    </row>
    <row r="180" spans="1:10">
      <c r="A180" s="4" t="s">
        <v>360</v>
      </c>
      <c r="B180" s="4" t="s">
        <v>166</v>
      </c>
      <c r="C180" s="4" t="s">
        <v>45</v>
      </c>
      <c r="D180" s="3" t="s">
        <v>46</v>
      </c>
      <c r="E180" s="3" t="s">
        <v>87</v>
      </c>
      <c r="F180" s="3" t="s">
        <v>41</v>
      </c>
      <c r="G180" s="5">
        <v>285546</v>
      </c>
      <c r="H180" s="15">
        <v>0.18</v>
      </c>
      <c r="I180" s="5">
        <f t="shared" si="2"/>
        <v>336944.27999999997</v>
      </c>
      <c r="J180" s="4" t="s">
        <v>49</v>
      </c>
    </row>
    <row r="181" spans="1:10">
      <c r="A181" s="8" t="s">
        <v>361</v>
      </c>
      <c r="B181" s="8" t="s">
        <v>362</v>
      </c>
      <c r="C181" s="8" t="s">
        <v>52</v>
      </c>
      <c r="D181" s="7" t="s">
        <v>53</v>
      </c>
      <c r="E181" s="7" t="s">
        <v>73</v>
      </c>
      <c r="F181" s="7" t="s">
        <v>41</v>
      </c>
      <c r="G181" s="9">
        <v>878915</v>
      </c>
      <c r="H181" s="16">
        <v>0.18</v>
      </c>
      <c r="I181" s="9">
        <f t="shared" si="2"/>
        <v>1037119.7</v>
      </c>
      <c r="J181" s="8" t="s">
        <v>49</v>
      </c>
    </row>
    <row r="182" spans="1:10">
      <c r="A182" s="4" t="s">
        <v>363</v>
      </c>
      <c r="B182" s="4" t="s">
        <v>364</v>
      </c>
      <c r="C182" s="4" t="s">
        <v>52</v>
      </c>
      <c r="D182" s="3" t="s">
        <v>53</v>
      </c>
      <c r="E182" s="3" t="s">
        <v>73</v>
      </c>
      <c r="F182" s="3" t="s">
        <v>48</v>
      </c>
      <c r="G182" s="5">
        <v>862990</v>
      </c>
      <c r="H182" s="15">
        <v>0.18</v>
      </c>
      <c r="I182" s="5">
        <f t="shared" si="2"/>
        <v>1018328.2</v>
      </c>
      <c r="J182" s="4" t="s">
        <v>49</v>
      </c>
    </row>
    <row r="183" spans="1:10">
      <c r="A183" s="8" t="s">
        <v>365</v>
      </c>
      <c r="B183" s="8" t="s">
        <v>333</v>
      </c>
      <c r="C183" s="8" t="s">
        <v>58</v>
      </c>
      <c r="D183" s="7" t="s">
        <v>59</v>
      </c>
      <c r="E183" s="7" t="s">
        <v>54</v>
      </c>
      <c r="F183" s="7" t="s">
        <v>55</v>
      </c>
      <c r="G183" s="9">
        <v>250363</v>
      </c>
      <c r="H183" s="16">
        <v>0.18</v>
      </c>
      <c r="I183" s="9">
        <f t="shared" si="2"/>
        <v>295428.33999999997</v>
      </c>
      <c r="J183" s="8" t="s">
        <v>49</v>
      </c>
    </row>
    <row r="184" spans="1:10">
      <c r="A184" s="4" t="s">
        <v>366</v>
      </c>
      <c r="B184" s="4" t="s">
        <v>236</v>
      </c>
      <c r="C184" s="4" t="s">
        <v>69</v>
      </c>
      <c r="D184" s="3" t="s">
        <v>70</v>
      </c>
      <c r="E184" s="3" t="s">
        <v>73</v>
      </c>
      <c r="F184" s="3" t="s">
        <v>74</v>
      </c>
      <c r="G184" s="5">
        <v>377459</v>
      </c>
      <c r="H184" s="15">
        <v>0.18</v>
      </c>
      <c r="I184" s="5">
        <f t="shared" si="2"/>
        <v>445401.62</v>
      </c>
      <c r="J184" s="4" t="s">
        <v>49</v>
      </c>
    </row>
    <row r="185" spans="1:10">
      <c r="A185" s="8" t="s">
        <v>367</v>
      </c>
      <c r="B185" s="8" t="s">
        <v>137</v>
      </c>
      <c r="C185" s="8" t="s">
        <v>69</v>
      </c>
      <c r="D185" s="7" t="s">
        <v>70</v>
      </c>
      <c r="E185" s="7" t="s">
        <v>87</v>
      </c>
      <c r="F185" s="7" t="s">
        <v>74</v>
      </c>
      <c r="G185" s="9">
        <v>457938</v>
      </c>
      <c r="H185" s="16">
        <v>0.18</v>
      </c>
      <c r="I185" s="9">
        <f t="shared" si="2"/>
        <v>540366.84</v>
      </c>
      <c r="J185" s="8" t="s">
        <v>49</v>
      </c>
    </row>
    <row r="186" spans="1:10">
      <c r="A186" s="4" t="s">
        <v>368</v>
      </c>
      <c r="B186" s="4" t="s">
        <v>156</v>
      </c>
      <c r="C186" s="4" t="s">
        <v>52</v>
      </c>
      <c r="D186" s="3" t="s">
        <v>53</v>
      </c>
      <c r="E186" s="3" t="s">
        <v>71</v>
      </c>
      <c r="F186" s="3" t="s">
        <v>48</v>
      </c>
      <c r="G186" s="5">
        <v>181570</v>
      </c>
      <c r="H186" s="15">
        <v>0.18</v>
      </c>
      <c r="I186" s="5">
        <f t="shared" si="2"/>
        <v>214252.59999999998</v>
      </c>
      <c r="J186" s="4" t="s">
        <v>49</v>
      </c>
    </row>
    <row r="187" spans="1:10">
      <c r="A187" s="8" t="s">
        <v>369</v>
      </c>
      <c r="B187" s="8" t="s">
        <v>139</v>
      </c>
      <c r="C187" s="8" t="s">
        <v>80</v>
      </c>
      <c r="D187" s="7" t="s">
        <v>81</v>
      </c>
      <c r="E187" s="7" t="s">
        <v>47</v>
      </c>
      <c r="F187" s="7" t="s">
        <v>66</v>
      </c>
      <c r="G187" s="9">
        <v>247164</v>
      </c>
      <c r="H187" s="16">
        <v>0.18</v>
      </c>
      <c r="I187" s="9">
        <f t="shared" si="2"/>
        <v>291653.51999999996</v>
      </c>
      <c r="J187" s="8" t="s">
        <v>49</v>
      </c>
    </row>
    <row r="188" spans="1:10">
      <c r="A188" s="4" t="s">
        <v>370</v>
      </c>
      <c r="B188" s="4" t="s">
        <v>362</v>
      </c>
      <c r="C188" s="4" t="s">
        <v>69</v>
      </c>
      <c r="D188" s="3" t="s">
        <v>70</v>
      </c>
      <c r="E188" s="3" t="s">
        <v>87</v>
      </c>
      <c r="F188" s="3" t="s">
        <v>41</v>
      </c>
      <c r="G188" s="5">
        <v>91028</v>
      </c>
      <c r="H188" s="15">
        <v>0.18</v>
      </c>
      <c r="I188" s="5">
        <f t="shared" si="2"/>
        <v>107413.04</v>
      </c>
      <c r="J188" s="4" t="s">
        <v>42</v>
      </c>
    </row>
    <row r="189" spans="1:10">
      <c r="A189" s="8" t="s">
        <v>371</v>
      </c>
      <c r="B189" s="8" t="s">
        <v>124</v>
      </c>
      <c r="C189" s="8" t="s">
        <v>63</v>
      </c>
      <c r="D189" s="7" t="s">
        <v>64</v>
      </c>
      <c r="E189" s="7" t="s">
        <v>65</v>
      </c>
      <c r="F189" s="7" t="s">
        <v>55</v>
      </c>
      <c r="G189" s="9">
        <v>106026</v>
      </c>
      <c r="H189" s="16">
        <v>0.18</v>
      </c>
      <c r="I189" s="9">
        <f t="shared" si="2"/>
        <v>125110.68</v>
      </c>
      <c r="J189" s="8" t="s">
        <v>49</v>
      </c>
    </row>
    <row r="190" spans="1:10">
      <c r="A190" s="4" t="s">
        <v>372</v>
      </c>
      <c r="B190" s="4" t="s">
        <v>209</v>
      </c>
      <c r="C190" s="4" t="s">
        <v>38</v>
      </c>
      <c r="D190" s="3" t="s">
        <v>39</v>
      </c>
      <c r="E190" s="3" t="s">
        <v>65</v>
      </c>
      <c r="F190" s="3" t="s">
        <v>41</v>
      </c>
      <c r="G190" s="5">
        <v>1399879</v>
      </c>
      <c r="H190" s="15">
        <v>0.18</v>
      </c>
      <c r="I190" s="5">
        <f t="shared" si="2"/>
        <v>1651857.22</v>
      </c>
      <c r="J190" s="4" t="s">
        <v>49</v>
      </c>
    </row>
    <row r="191" spans="1:10">
      <c r="A191" s="8" t="s">
        <v>373</v>
      </c>
      <c r="B191" s="8" t="s">
        <v>374</v>
      </c>
      <c r="C191" s="8" t="s">
        <v>38</v>
      </c>
      <c r="D191" s="7" t="s">
        <v>39</v>
      </c>
      <c r="E191" s="7" t="s">
        <v>73</v>
      </c>
      <c r="F191" s="7" t="s">
        <v>41</v>
      </c>
      <c r="G191" s="9">
        <v>402149</v>
      </c>
      <c r="H191" s="16">
        <v>0.18</v>
      </c>
      <c r="I191" s="9">
        <f t="shared" si="2"/>
        <v>474535.81999999995</v>
      </c>
      <c r="J191" s="8" t="s">
        <v>49</v>
      </c>
    </row>
    <row r="192" spans="1:10">
      <c r="A192" s="4" t="s">
        <v>375</v>
      </c>
      <c r="B192" s="4" t="s">
        <v>376</v>
      </c>
      <c r="C192" s="4" t="s">
        <v>45</v>
      </c>
      <c r="D192" s="3" t="s">
        <v>46</v>
      </c>
      <c r="E192" s="3" t="s">
        <v>87</v>
      </c>
      <c r="F192" s="3" t="s">
        <v>74</v>
      </c>
      <c r="G192" s="5">
        <v>129059</v>
      </c>
      <c r="H192" s="15">
        <v>0.18</v>
      </c>
      <c r="I192" s="5">
        <f t="shared" si="2"/>
        <v>152289.62</v>
      </c>
      <c r="J192" s="4" t="s">
        <v>49</v>
      </c>
    </row>
    <row r="193" spans="1:10">
      <c r="A193" s="8" t="s">
        <v>377</v>
      </c>
      <c r="B193" s="8" t="s">
        <v>154</v>
      </c>
      <c r="C193" s="8" t="s">
        <v>80</v>
      </c>
      <c r="D193" s="7" t="s">
        <v>81</v>
      </c>
      <c r="E193" s="7" t="s">
        <v>54</v>
      </c>
      <c r="F193" s="7" t="s">
        <v>66</v>
      </c>
      <c r="G193" s="9">
        <v>201520</v>
      </c>
      <c r="H193" s="16">
        <v>0.18</v>
      </c>
      <c r="I193" s="9">
        <f t="shared" si="2"/>
        <v>237793.59999999998</v>
      </c>
      <c r="J193" s="8" t="s">
        <v>49</v>
      </c>
    </row>
    <row r="194" spans="1:10">
      <c r="A194" s="4" t="s">
        <v>378</v>
      </c>
      <c r="B194" s="4" t="s">
        <v>379</v>
      </c>
      <c r="C194" s="4" t="s">
        <v>80</v>
      </c>
      <c r="D194" s="3" t="s">
        <v>81</v>
      </c>
      <c r="E194" s="3" t="s">
        <v>71</v>
      </c>
      <c r="F194" s="3" t="s">
        <v>74</v>
      </c>
      <c r="G194" s="5">
        <v>362826</v>
      </c>
      <c r="H194" s="15">
        <v>0.18</v>
      </c>
      <c r="I194" s="5">
        <f t="shared" ref="I194:I257" si="3">G194*(1+H194)</f>
        <v>428134.68</v>
      </c>
      <c r="J194" s="4" t="s">
        <v>49</v>
      </c>
    </row>
    <row r="195" spans="1:10">
      <c r="A195" s="8" t="s">
        <v>380</v>
      </c>
      <c r="B195" s="8" t="s">
        <v>97</v>
      </c>
      <c r="C195" s="8" t="s">
        <v>69</v>
      </c>
      <c r="D195" s="7" t="s">
        <v>70</v>
      </c>
      <c r="E195" s="7" t="s">
        <v>65</v>
      </c>
      <c r="F195" s="7" t="s">
        <v>55</v>
      </c>
      <c r="G195" s="9">
        <v>1238723</v>
      </c>
      <c r="H195" s="16">
        <v>0.18</v>
      </c>
      <c r="I195" s="9">
        <f t="shared" si="3"/>
        <v>1461693.14</v>
      </c>
      <c r="J195" s="8" t="s">
        <v>49</v>
      </c>
    </row>
    <row r="196" spans="1:10">
      <c r="A196" s="4" t="s">
        <v>381</v>
      </c>
      <c r="B196" s="4" t="s">
        <v>284</v>
      </c>
      <c r="C196" s="4" t="s">
        <v>58</v>
      </c>
      <c r="D196" s="3" t="s">
        <v>59</v>
      </c>
      <c r="E196" s="3" t="s">
        <v>82</v>
      </c>
      <c r="F196" s="3" t="s">
        <v>55</v>
      </c>
      <c r="G196" s="5">
        <v>548608</v>
      </c>
      <c r="H196" s="15">
        <v>0.18</v>
      </c>
      <c r="I196" s="5">
        <f t="shared" si="3"/>
        <v>647357.43999999994</v>
      </c>
      <c r="J196" s="4" t="s">
        <v>49</v>
      </c>
    </row>
    <row r="197" spans="1:10">
      <c r="A197" s="8" t="s">
        <v>382</v>
      </c>
      <c r="B197" s="8" t="s">
        <v>383</v>
      </c>
      <c r="C197" s="8" t="s">
        <v>52</v>
      </c>
      <c r="D197" s="7" t="s">
        <v>53</v>
      </c>
      <c r="E197" s="7" t="s">
        <v>77</v>
      </c>
      <c r="F197" s="7" t="s">
        <v>66</v>
      </c>
      <c r="G197" s="9">
        <v>661843</v>
      </c>
      <c r="H197" s="16">
        <v>0.18</v>
      </c>
      <c r="I197" s="9">
        <f t="shared" si="3"/>
        <v>780974.74</v>
      </c>
      <c r="J197" s="8" t="s">
        <v>49</v>
      </c>
    </row>
    <row r="198" spans="1:10">
      <c r="A198" s="4" t="s">
        <v>384</v>
      </c>
      <c r="B198" s="4" t="s">
        <v>236</v>
      </c>
      <c r="C198" s="4" t="s">
        <v>38</v>
      </c>
      <c r="D198" s="3" t="s">
        <v>39</v>
      </c>
      <c r="E198" s="3" t="s">
        <v>54</v>
      </c>
      <c r="F198" s="3" t="s">
        <v>66</v>
      </c>
      <c r="G198" s="5">
        <v>1181695</v>
      </c>
      <c r="H198" s="15">
        <v>0.18</v>
      </c>
      <c r="I198" s="5">
        <f t="shared" si="3"/>
        <v>1394400.0999999999</v>
      </c>
      <c r="J198" s="4" t="s">
        <v>49</v>
      </c>
    </row>
    <row r="199" spans="1:10">
      <c r="A199" s="8" t="s">
        <v>385</v>
      </c>
      <c r="B199" s="8" t="s">
        <v>303</v>
      </c>
      <c r="C199" s="8" t="s">
        <v>45</v>
      </c>
      <c r="D199" s="7" t="s">
        <v>46</v>
      </c>
      <c r="E199" s="7" t="s">
        <v>73</v>
      </c>
      <c r="F199" s="7" t="s">
        <v>66</v>
      </c>
      <c r="G199" s="9">
        <v>893324</v>
      </c>
      <c r="H199" s="16">
        <v>0.18</v>
      </c>
      <c r="I199" s="9">
        <f t="shared" si="3"/>
        <v>1054122.3199999998</v>
      </c>
      <c r="J199" s="8" t="s">
        <v>49</v>
      </c>
    </row>
    <row r="200" spans="1:10">
      <c r="A200" s="4" t="s">
        <v>386</v>
      </c>
      <c r="B200" s="4" t="s">
        <v>62</v>
      </c>
      <c r="C200" s="4" t="s">
        <v>69</v>
      </c>
      <c r="D200" s="3" t="s">
        <v>70</v>
      </c>
      <c r="E200" s="3" t="s">
        <v>54</v>
      </c>
      <c r="F200" s="3" t="s">
        <v>66</v>
      </c>
      <c r="G200" s="5">
        <v>353577</v>
      </c>
      <c r="H200" s="15">
        <v>0.18</v>
      </c>
      <c r="I200" s="5">
        <f t="shared" si="3"/>
        <v>417220.86</v>
      </c>
      <c r="J200" s="4" t="s">
        <v>49</v>
      </c>
    </row>
    <row r="201" spans="1:10">
      <c r="A201" s="8" t="s">
        <v>387</v>
      </c>
      <c r="B201" s="8" t="s">
        <v>388</v>
      </c>
      <c r="C201" s="8" t="s">
        <v>58</v>
      </c>
      <c r="D201" s="7" t="s">
        <v>59</v>
      </c>
      <c r="E201" s="7" t="s">
        <v>71</v>
      </c>
      <c r="F201" s="7" t="s">
        <v>48</v>
      </c>
      <c r="G201" s="9">
        <v>85296</v>
      </c>
      <c r="H201" s="16">
        <v>0.18</v>
      </c>
      <c r="I201" s="9">
        <f t="shared" si="3"/>
        <v>100649.28</v>
      </c>
      <c r="J201" s="8" t="s">
        <v>49</v>
      </c>
    </row>
    <row r="202" spans="1:10">
      <c r="A202" s="4" t="s">
        <v>389</v>
      </c>
      <c r="B202" s="4" t="s">
        <v>390</v>
      </c>
      <c r="C202" s="4" t="s">
        <v>69</v>
      </c>
      <c r="D202" s="3" t="s">
        <v>70</v>
      </c>
      <c r="E202" s="3" t="s">
        <v>60</v>
      </c>
      <c r="F202" s="3" t="s">
        <v>41</v>
      </c>
      <c r="G202" s="5">
        <v>1674316</v>
      </c>
      <c r="H202" s="15">
        <v>0.18</v>
      </c>
      <c r="I202" s="5">
        <f t="shared" si="3"/>
        <v>1975692.88</v>
      </c>
      <c r="J202" s="4" t="s">
        <v>49</v>
      </c>
    </row>
    <row r="203" spans="1:10">
      <c r="A203" s="8" t="s">
        <v>391</v>
      </c>
      <c r="B203" s="8" t="s">
        <v>108</v>
      </c>
      <c r="C203" s="8" t="s">
        <v>38</v>
      </c>
      <c r="D203" s="7" t="s">
        <v>39</v>
      </c>
      <c r="E203" s="7" t="s">
        <v>40</v>
      </c>
      <c r="F203" s="7" t="s">
        <v>66</v>
      </c>
      <c r="G203" s="9">
        <v>391107</v>
      </c>
      <c r="H203" s="16">
        <v>0.18</v>
      </c>
      <c r="I203" s="9">
        <f t="shared" si="3"/>
        <v>461506.25999999995</v>
      </c>
      <c r="J203" s="8" t="s">
        <v>49</v>
      </c>
    </row>
    <row r="204" spans="1:10">
      <c r="A204" s="4" t="s">
        <v>392</v>
      </c>
      <c r="B204" s="4" t="s">
        <v>199</v>
      </c>
      <c r="C204" s="4" t="s">
        <v>45</v>
      </c>
      <c r="D204" s="3" t="s">
        <v>46</v>
      </c>
      <c r="E204" s="3" t="s">
        <v>54</v>
      </c>
      <c r="F204" s="3" t="s">
        <v>55</v>
      </c>
      <c r="G204" s="5">
        <v>384528</v>
      </c>
      <c r="H204" s="15">
        <v>0.18</v>
      </c>
      <c r="I204" s="5">
        <f t="shared" si="3"/>
        <v>453743.04</v>
      </c>
      <c r="J204" s="4" t="s">
        <v>42</v>
      </c>
    </row>
    <row r="205" spans="1:10">
      <c r="A205" s="8" t="s">
        <v>393</v>
      </c>
      <c r="B205" s="8" t="s">
        <v>394</v>
      </c>
      <c r="C205" s="8" t="s">
        <v>63</v>
      </c>
      <c r="D205" s="7" t="s">
        <v>64</v>
      </c>
      <c r="E205" s="7" t="s">
        <v>100</v>
      </c>
      <c r="F205" s="7" t="s">
        <v>74</v>
      </c>
      <c r="G205" s="9">
        <v>98646</v>
      </c>
      <c r="H205" s="16">
        <v>0.18</v>
      </c>
      <c r="I205" s="9">
        <f t="shared" si="3"/>
        <v>116402.28</v>
      </c>
      <c r="J205" s="8" t="s">
        <v>49</v>
      </c>
    </row>
    <row r="206" spans="1:10">
      <c r="A206" s="4" t="s">
        <v>395</v>
      </c>
      <c r="B206" s="4" t="s">
        <v>115</v>
      </c>
      <c r="C206" s="4" t="s">
        <v>45</v>
      </c>
      <c r="D206" s="3" t="s">
        <v>46</v>
      </c>
      <c r="E206" s="3" t="s">
        <v>40</v>
      </c>
      <c r="F206" s="3" t="s">
        <v>74</v>
      </c>
      <c r="G206" s="5">
        <v>108993</v>
      </c>
      <c r="H206" s="15">
        <v>0.18</v>
      </c>
      <c r="I206" s="5">
        <f t="shared" si="3"/>
        <v>128611.73999999999</v>
      </c>
      <c r="J206" s="4" t="s">
        <v>49</v>
      </c>
    </row>
    <row r="207" spans="1:10">
      <c r="A207" s="8" t="s">
        <v>396</v>
      </c>
      <c r="B207" s="8" t="s">
        <v>256</v>
      </c>
      <c r="C207" s="8" t="s">
        <v>52</v>
      </c>
      <c r="D207" s="7" t="s">
        <v>53</v>
      </c>
      <c r="E207" s="7" t="s">
        <v>47</v>
      </c>
      <c r="F207" s="7" t="s">
        <v>74</v>
      </c>
      <c r="G207" s="9">
        <v>1194681</v>
      </c>
      <c r="H207" s="16">
        <v>0.18</v>
      </c>
      <c r="I207" s="9">
        <f t="shared" si="3"/>
        <v>1409723.5799999998</v>
      </c>
      <c r="J207" s="8" t="s">
        <v>49</v>
      </c>
    </row>
    <row r="208" spans="1:10">
      <c r="A208" s="4" t="s">
        <v>397</v>
      </c>
      <c r="B208" s="4" t="s">
        <v>182</v>
      </c>
      <c r="C208" s="4" t="s">
        <v>80</v>
      </c>
      <c r="D208" s="3" t="s">
        <v>81</v>
      </c>
      <c r="E208" s="3" t="s">
        <v>54</v>
      </c>
      <c r="F208" s="3" t="s">
        <v>48</v>
      </c>
      <c r="G208" s="5">
        <v>716099</v>
      </c>
      <c r="H208" s="15">
        <v>0.18</v>
      </c>
      <c r="I208" s="5">
        <f t="shared" si="3"/>
        <v>844996.82</v>
      </c>
      <c r="J208" s="4" t="s">
        <v>49</v>
      </c>
    </row>
    <row r="209" spans="1:10">
      <c r="A209" s="8" t="s">
        <v>398</v>
      </c>
      <c r="B209" s="8" t="s">
        <v>275</v>
      </c>
      <c r="C209" s="8" t="s">
        <v>69</v>
      </c>
      <c r="D209" s="7" t="s">
        <v>70</v>
      </c>
      <c r="E209" s="7" t="s">
        <v>87</v>
      </c>
      <c r="F209" s="7" t="s">
        <v>66</v>
      </c>
      <c r="G209" s="9">
        <v>1646094</v>
      </c>
      <c r="H209" s="16">
        <v>0.18</v>
      </c>
      <c r="I209" s="9">
        <f t="shared" si="3"/>
        <v>1942390.92</v>
      </c>
      <c r="J209" s="8" t="s">
        <v>49</v>
      </c>
    </row>
    <row r="210" spans="1:10">
      <c r="A210" s="4" t="s">
        <v>399</v>
      </c>
      <c r="B210" s="4" t="s">
        <v>196</v>
      </c>
      <c r="C210" s="4" t="s">
        <v>63</v>
      </c>
      <c r="D210" s="3" t="s">
        <v>64</v>
      </c>
      <c r="E210" s="3" t="s">
        <v>65</v>
      </c>
      <c r="F210" s="3" t="s">
        <v>48</v>
      </c>
      <c r="G210" s="5">
        <v>1313424</v>
      </c>
      <c r="H210" s="15">
        <v>0.18</v>
      </c>
      <c r="I210" s="5">
        <f t="shared" si="3"/>
        <v>1549840.3199999998</v>
      </c>
      <c r="J210" s="4" t="s">
        <v>42</v>
      </c>
    </row>
    <row r="211" spans="1:10">
      <c r="A211" s="8" t="s">
        <v>400</v>
      </c>
      <c r="B211" s="8" t="s">
        <v>236</v>
      </c>
      <c r="C211" s="8" t="s">
        <v>173</v>
      </c>
      <c r="D211" s="7" t="s">
        <v>174</v>
      </c>
      <c r="E211" s="7" t="s">
        <v>82</v>
      </c>
      <c r="F211" s="7" t="s">
        <v>55</v>
      </c>
      <c r="G211" s="9">
        <v>270755</v>
      </c>
      <c r="H211" s="16">
        <v>0.18</v>
      </c>
      <c r="I211" s="9">
        <f t="shared" si="3"/>
        <v>319490.89999999997</v>
      </c>
      <c r="J211" s="8" t="s">
        <v>49</v>
      </c>
    </row>
    <row r="212" spans="1:10">
      <c r="A212" s="4" t="s">
        <v>401</v>
      </c>
      <c r="B212" s="4" t="s">
        <v>108</v>
      </c>
      <c r="C212" s="4" t="s">
        <v>38</v>
      </c>
      <c r="D212" s="3" t="s">
        <v>39</v>
      </c>
      <c r="E212" s="3" t="s">
        <v>65</v>
      </c>
      <c r="F212" s="3" t="s">
        <v>48</v>
      </c>
      <c r="G212" s="5">
        <v>495323</v>
      </c>
      <c r="H212" s="15">
        <v>0.18</v>
      </c>
      <c r="I212" s="5">
        <f t="shared" si="3"/>
        <v>584481.14</v>
      </c>
      <c r="J212" s="4" t="s">
        <v>49</v>
      </c>
    </row>
    <row r="213" spans="1:10">
      <c r="A213" s="8" t="s">
        <v>402</v>
      </c>
      <c r="B213" s="8" t="s">
        <v>403</v>
      </c>
      <c r="C213" s="8" t="s">
        <v>173</v>
      </c>
      <c r="D213" s="7" t="s">
        <v>174</v>
      </c>
      <c r="E213" s="7" t="s">
        <v>77</v>
      </c>
      <c r="F213" s="7" t="s">
        <v>74</v>
      </c>
      <c r="G213" s="9">
        <v>616753</v>
      </c>
      <c r="H213" s="16">
        <v>0.18</v>
      </c>
      <c r="I213" s="9">
        <f t="shared" si="3"/>
        <v>727768.53999999992</v>
      </c>
      <c r="J213" s="8" t="s">
        <v>49</v>
      </c>
    </row>
    <row r="214" spans="1:10">
      <c r="A214" s="4" t="s">
        <v>404</v>
      </c>
      <c r="B214" s="4" t="s">
        <v>240</v>
      </c>
      <c r="C214" s="4" t="s">
        <v>45</v>
      </c>
      <c r="D214" s="3" t="s">
        <v>46</v>
      </c>
      <c r="E214" s="3" t="s">
        <v>122</v>
      </c>
      <c r="F214" s="3" t="s">
        <v>66</v>
      </c>
      <c r="G214" s="5">
        <v>1162936</v>
      </c>
      <c r="H214" s="15">
        <v>0.18</v>
      </c>
      <c r="I214" s="5">
        <f t="shared" si="3"/>
        <v>1372264.48</v>
      </c>
      <c r="J214" s="4" t="s">
        <v>49</v>
      </c>
    </row>
    <row r="215" spans="1:10">
      <c r="A215" s="8" t="s">
        <v>405</v>
      </c>
      <c r="B215" s="8" t="s">
        <v>176</v>
      </c>
      <c r="C215" s="8" t="s">
        <v>80</v>
      </c>
      <c r="D215" s="7" t="s">
        <v>81</v>
      </c>
      <c r="E215" s="7" t="s">
        <v>77</v>
      </c>
      <c r="F215" s="7" t="s">
        <v>41</v>
      </c>
      <c r="G215" s="9">
        <v>112422</v>
      </c>
      <c r="H215" s="16">
        <v>0.18</v>
      </c>
      <c r="I215" s="9">
        <f t="shared" si="3"/>
        <v>132657.96</v>
      </c>
      <c r="J215" s="8" t="s">
        <v>49</v>
      </c>
    </row>
    <row r="216" spans="1:10">
      <c r="A216" s="4" t="s">
        <v>406</v>
      </c>
      <c r="B216" s="4" t="s">
        <v>139</v>
      </c>
      <c r="C216" s="4" t="s">
        <v>52</v>
      </c>
      <c r="D216" s="3" t="s">
        <v>53</v>
      </c>
      <c r="E216" s="3" t="s">
        <v>65</v>
      </c>
      <c r="F216" s="3" t="s">
        <v>48</v>
      </c>
      <c r="G216" s="5">
        <v>789632</v>
      </c>
      <c r="H216" s="15">
        <v>0.18</v>
      </c>
      <c r="I216" s="5">
        <f t="shared" si="3"/>
        <v>931765.75999999989</v>
      </c>
      <c r="J216" s="4" t="s">
        <v>49</v>
      </c>
    </row>
    <row r="217" spans="1:10">
      <c r="A217" s="8" t="s">
        <v>407</v>
      </c>
      <c r="B217" s="8" t="s">
        <v>229</v>
      </c>
      <c r="C217" s="8" t="s">
        <v>69</v>
      </c>
      <c r="D217" s="7" t="s">
        <v>70</v>
      </c>
      <c r="E217" s="7" t="s">
        <v>122</v>
      </c>
      <c r="F217" s="7" t="s">
        <v>66</v>
      </c>
      <c r="G217" s="9">
        <v>640630</v>
      </c>
      <c r="H217" s="16">
        <v>0.18</v>
      </c>
      <c r="I217" s="9">
        <f t="shared" si="3"/>
        <v>755943.39999999991</v>
      </c>
      <c r="J217" s="8" t="s">
        <v>49</v>
      </c>
    </row>
    <row r="218" spans="1:10">
      <c r="A218" s="4" t="s">
        <v>408</v>
      </c>
      <c r="B218" s="4" t="s">
        <v>335</v>
      </c>
      <c r="C218" s="4" t="s">
        <v>52</v>
      </c>
      <c r="D218" s="3" t="s">
        <v>53</v>
      </c>
      <c r="E218" s="3" t="s">
        <v>60</v>
      </c>
      <c r="F218" s="3" t="s">
        <v>66</v>
      </c>
      <c r="G218" s="5">
        <v>365806</v>
      </c>
      <c r="H218" s="15">
        <v>0.18</v>
      </c>
      <c r="I218" s="5">
        <f t="shared" si="3"/>
        <v>431651.07999999996</v>
      </c>
      <c r="J218" s="4" t="s">
        <v>49</v>
      </c>
    </row>
    <row r="219" spans="1:10">
      <c r="A219" s="8" t="s">
        <v>409</v>
      </c>
      <c r="B219" s="8" t="s">
        <v>79</v>
      </c>
      <c r="C219" s="8" t="s">
        <v>69</v>
      </c>
      <c r="D219" s="7" t="s">
        <v>70</v>
      </c>
      <c r="E219" s="7" t="s">
        <v>47</v>
      </c>
      <c r="F219" s="7" t="s">
        <v>66</v>
      </c>
      <c r="G219" s="9">
        <v>239412</v>
      </c>
      <c r="H219" s="16">
        <v>0.18</v>
      </c>
      <c r="I219" s="9">
        <f t="shared" si="3"/>
        <v>282506.15999999997</v>
      </c>
      <c r="J219" s="8" t="s">
        <v>49</v>
      </c>
    </row>
    <row r="220" spans="1:10">
      <c r="A220" s="4" t="s">
        <v>410</v>
      </c>
      <c r="B220" s="4" t="s">
        <v>307</v>
      </c>
      <c r="C220" s="4" t="s">
        <v>80</v>
      </c>
      <c r="D220" s="3" t="s">
        <v>81</v>
      </c>
      <c r="E220" s="3" t="s">
        <v>71</v>
      </c>
      <c r="F220" s="3" t="s">
        <v>55</v>
      </c>
      <c r="G220" s="5">
        <v>120644</v>
      </c>
      <c r="H220" s="15">
        <v>0.18</v>
      </c>
      <c r="I220" s="5">
        <f t="shared" si="3"/>
        <v>142359.91999999998</v>
      </c>
      <c r="J220" s="4" t="s">
        <v>49</v>
      </c>
    </row>
    <row r="221" spans="1:10">
      <c r="A221" s="8" t="s">
        <v>411</v>
      </c>
      <c r="B221" s="8" t="s">
        <v>364</v>
      </c>
      <c r="C221" s="8" t="s">
        <v>69</v>
      </c>
      <c r="D221" s="7" t="s">
        <v>70</v>
      </c>
      <c r="E221" s="7" t="s">
        <v>77</v>
      </c>
      <c r="F221" s="7" t="s">
        <v>66</v>
      </c>
      <c r="G221" s="9">
        <v>195461</v>
      </c>
      <c r="H221" s="16">
        <v>0.18</v>
      </c>
      <c r="I221" s="9">
        <f t="shared" si="3"/>
        <v>230643.97999999998</v>
      </c>
      <c r="J221" s="8" t="s">
        <v>49</v>
      </c>
    </row>
    <row r="222" spans="1:10">
      <c r="A222" s="4" t="s">
        <v>412</v>
      </c>
      <c r="B222" s="4" t="s">
        <v>170</v>
      </c>
      <c r="C222" s="4" t="s">
        <v>45</v>
      </c>
      <c r="D222" s="3" t="s">
        <v>46</v>
      </c>
      <c r="E222" s="3" t="s">
        <v>73</v>
      </c>
      <c r="F222" s="3" t="s">
        <v>66</v>
      </c>
      <c r="G222" s="5">
        <v>1168608</v>
      </c>
      <c r="H222" s="15">
        <v>0.18</v>
      </c>
      <c r="I222" s="5">
        <f t="shared" si="3"/>
        <v>1378957.44</v>
      </c>
      <c r="J222" s="4" t="s">
        <v>49</v>
      </c>
    </row>
    <row r="223" spans="1:10">
      <c r="A223" s="8" t="s">
        <v>413</v>
      </c>
      <c r="B223" s="8" t="s">
        <v>284</v>
      </c>
      <c r="C223" s="8" t="s">
        <v>63</v>
      </c>
      <c r="D223" s="7" t="s">
        <v>64</v>
      </c>
      <c r="E223" s="7" t="s">
        <v>47</v>
      </c>
      <c r="F223" s="7" t="s">
        <v>66</v>
      </c>
      <c r="G223" s="9">
        <v>317102</v>
      </c>
      <c r="H223" s="16">
        <v>0.18</v>
      </c>
      <c r="I223" s="9">
        <f t="shared" si="3"/>
        <v>374180.36</v>
      </c>
      <c r="J223" s="8" t="s">
        <v>49</v>
      </c>
    </row>
    <row r="224" spans="1:10">
      <c r="A224" s="4" t="s">
        <v>414</v>
      </c>
      <c r="B224" s="4" t="s">
        <v>218</v>
      </c>
      <c r="C224" s="4" t="s">
        <v>173</v>
      </c>
      <c r="D224" s="3" t="s">
        <v>174</v>
      </c>
      <c r="E224" s="3" t="s">
        <v>122</v>
      </c>
      <c r="F224" s="3" t="s">
        <v>66</v>
      </c>
      <c r="G224" s="5">
        <v>127003</v>
      </c>
      <c r="H224" s="15">
        <v>0.18</v>
      </c>
      <c r="I224" s="5">
        <f t="shared" si="3"/>
        <v>149863.53999999998</v>
      </c>
      <c r="J224" s="4" t="s">
        <v>49</v>
      </c>
    </row>
    <row r="225" spans="1:10">
      <c r="A225" s="8" t="s">
        <v>415</v>
      </c>
      <c r="B225" s="8" t="s">
        <v>416</v>
      </c>
      <c r="C225" s="8" t="s">
        <v>63</v>
      </c>
      <c r="D225" s="7" t="s">
        <v>64</v>
      </c>
      <c r="E225" s="7" t="s">
        <v>82</v>
      </c>
      <c r="F225" s="7" t="s">
        <v>41</v>
      </c>
      <c r="G225" s="9">
        <v>370462</v>
      </c>
      <c r="H225" s="16">
        <v>0.18</v>
      </c>
      <c r="I225" s="9">
        <f t="shared" si="3"/>
        <v>437145.16</v>
      </c>
      <c r="J225" s="8" t="s">
        <v>49</v>
      </c>
    </row>
    <row r="226" spans="1:10">
      <c r="A226" s="4" t="s">
        <v>417</v>
      </c>
      <c r="B226" s="4" t="s">
        <v>166</v>
      </c>
      <c r="C226" s="4" t="s">
        <v>52</v>
      </c>
      <c r="D226" s="3" t="s">
        <v>53</v>
      </c>
      <c r="E226" s="3" t="s">
        <v>47</v>
      </c>
      <c r="F226" s="3" t="s">
        <v>48</v>
      </c>
      <c r="G226" s="5">
        <v>1650855</v>
      </c>
      <c r="H226" s="15">
        <v>0.18</v>
      </c>
      <c r="I226" s="5">
        <f t="shared" si="3"/>
        <v>1948008.9</v>
      </c>
      <c r="J226" s="4" t="s">
        <v>42</v>
      </c>
    </row>
    <row r="227" spans="1:10">
      <c r="A227" s="8" t="s">
        <v>418</v>
      </c>
      <c r="B227" s="8" t="s">
        <v>419</v>
      </c>
      <c r="C227" s="8" t="s">
        <v>58</v>
      </c>
      <c r="D227" s="7" t="s">
        <v>59</v>
      </c>
      <c r="E227" s="7" t="s">
        <v>77</v>
      </c>
      <c r="F227" s="7" t="s">
        <v>74</v>
      </c>
      <c r="G227" s="9">
        <v>313752</v>
      </c>
      <c r="H227" s="16">
        <v>0.18</v>
      </c>
      <c r="I227" s="9">
        <f t="shared" si="3"/>
        <v>370227.36</v>
      </c>
      <c r="J227" s="8" t="s">
        <v>49</v>
      </c>
    </row>
    <row r="228" spans="1:10">
      <c r="A228" s="4" t="s">
        <v>420</v>
      </c>
      <c r="B228" s="4" t="s">
        <v>352</v>
      </c>
      <c r="C228" s="4" t="s">
        <v>80</v>
      </c>
      <c r="D228" s="3" t="s">
        <v>81</v>
      </c>
      <c r="E228" s="3" t="s">
        <v>40</v>
      </c>
      <c r="F228" s="3" t="s">
        <v>48</v>
      </c>
      <c r="G228" s="5">
        <v>739461</v>
      </c>
      <c r="H228" s="15">
        <v>0.18</v>
      </c>
      <c r="I228" s="5">
        <f t="shared" si="3"/>
        <v>872563.98</v>
      </c>
      <c r="J228" s="4" t="s">
        <v>49</v>
      </c>
    </row>
    <row r="229" spans="1:10">
      <c r="A229" s="8" t="s">
        <v>421</v>
      </c>
      <c r="B229" s="8" t="s">
        <v>422</v>
      </c>
      <c r="C229" s="8" t="s">
        <v>45</v>
      </c>
      <c r="D229" s="7" t="s">
        <v>46</v>
      </c>
      <c r="E229" s="7" t="s">
        <v>40</v>
      </c>
      <c r="F229" s="7" t="s">
        <v>48</v>
      </c>
      <c r="G229" s="9">
        <v>467547</v>
      </c>
      <c r="H229" s="16">
        <v>0.18</v>
      </c>
      <c r="I229" s="9">
        <f t="shared" si="3"/>
        <v>551705.46</v>
      </c>
      <c r="J229" s="8" t="s">
        <v>49</v>
      </c>
    </row>
    <row r="230" spans="1:10">
      <c r="A230" s="4" t="s">
        <v>423</v>
      </c>
      <c r="B230" s="4" t="s">
        <v>193</v>
      </c>
      <c r="C230" s="4" t="s">
        <v>58</v>
      </c>
      <c r="D230" s="3" t="s">
        <v>59</v>
      </c>
      <c r="E230" s="3" t="s">
        <v>73</v>
      </c>
      <c r="F230" s="3" t="s">
        <v>66</v>
      </c>
      <c r="G230" s="5">
        <v>231514</v>
      </c>
      <c r="H230" s="15">
        <v>0.18</v>
      </c>
      <c r="I230" s="5">
        <f t="shared" si="3"/>
        <v>273186.51999999996</v>
      </c>
      <c r="J230" s="4" t="s">
        <v>42</v>
      </c>
    </row>
    <row r="231" spans="1:10">
      <c r="A231" s="8" t="s">
        <v>424</v>
      </c>
      <c r="B231" s="8" t="s">
        <v>93</v>
      </c>
      <c r="C231" s="8" t="s">
        <v>58</v>
      </c>
      <c r="D231" s="7" t="s">
        <v>59</v>
      </c>
      <c r="E231" s="7" t="s">
        <v>65</v>
      </c>
      <c r="F231" s="7" t="s">
        <v>55</v>
      </c>
      <c r="G231" s="9">
        <v>469712</v>
      </c>
      <c r="H231" s="16">
        <v>0.18</v>
      </c>
      <c r="I231" s="9">
        <f t="shared" si="3"/>
        <v>554260.15999999992</v>
      </c>
      <c r="J231" s="8" t="s">
        <v>42</v>
      </c>
    </row>
    <row r="232" spans="1:10">
      <c r="A232" s="4" t="s">
        <v>425</v>
      </c>
      <c r="B232" s="4" t="s">
        <v>426</v>
      </c>
      <c r="C232" s="4" t="s">
        <v>173</v>
      </c>
      <c r="D232" s="3" t="s">
        <v>174</v>
      </c>
      <c r="E232" s="3" t="s">
        <v>73</v>
      </c>
      <c r="F232" s="3" t="s">
        <v>41</v>
      </c>
      <c r="G232" s="5">
        <v>82126</v>
      </c>
      <c r="H232" s="15">
        <v>0.18</v>
      </c>
      <c r="I232" s="5">
        <f t="shared" si="3"/>
        <v>96908.68</v>
      </c>
      <c r="J232" s="4" t="s">
        <v>49</v>
      </c>
    </row>
    <row r="233" spans="1:10">
      <c r="A233" s="8" t="s">
        <v>427</v>
      </c>
      <c r="B233" s="8" t="s">
        <v>428</v>
      </c>
      <c r="C233" s="8" t="s">
        <v>80</v>
      </c>
      <c r="D233" s="7" t="s">
        <v>81</v>
      </c>
      <c r="E233" s="7" t="s">
        <v>73</v>
      </c>
      <c r="F233" s="7" t="s">
        <v>41</v>
      </c>
      <c r="G233" s="9">
        <v>248331</v>
      </c>
      <c r="H233" s="16">
        <v>0.18</v>
      </c>
      <c r="I233" s="9">
        <f t="shared" si="3"/>
        <v>293030.57999999996</v>
      </c>
      <c r="J233" s="8" t="s">
        <v>49</v>
      </c>
    </row>
    <row r="234" spans="1:10">
      <c r="A234" s="4" t="s">
        <v>429</v>
      </c>
      <c r="B234" s="4" t="s">
        <v>229</v>
      </c>
      <c r="C234" s="4" t="s">
        <v>69</v>
      </c>
      <c r="D234" s="3" t="s">
        <v>70</v>
      </c>
      <c r="E234" s="3" t="s">
        <v>73</v>
      </c>
      <c r="F234" s="3" t="s">
        <v>55</v>
      </c>
      <c r="G234" s="5">
        <v>122912</v>
      </c>
      <c r="H234" s="15">
        <v>0.18</v>
      </c>
      <c r="I234" s="5">
        <f t="shared" si="3"/>
        <v>145036.16</v>
      </c>
      <c r="J234" s="4" t="s">
        <v>49</v>
      </c>
    </row>
    <row r="235" spans="1:10">
      <c r="A235" s="8" t="s">
        <v>430</v>
      </c>
      <c r="B235" s="8" t="s">
        <v>93</v>
      </c>
      <c r="C235" s="8" t="s">
        <v>58</v>
      </c>
      <c r="D235" s="7" t="s">
        <v>59</v>
      </c>
      <c r="E235" s="7" t="s">
        <v>100</v>
      </c>
      <c r="F235" s="7" t="s">
        <v>41</v>
      </c>
      <c r="G235" s="9">
        <v>554841</v>
      </c>
      <c r="H235" s="16">
        <v>0.18</v>
      </c>
      <c r="I235" s="9">
        <f t="shared" si="3"/>
        <v>654712.38</v>
      </c>
      <c r="J235" s="8" t="s">
        <v>49</v>
      </c>
    </row>
    <row r="236" spans="1:10">
      <c r="A236" s="4" t="s">
        <v>431</v>
      </c>
      <c r="B236" s="4" t="s">
        <v>394</v>
      </c>
      <c r="C236" s="4" t="s">
        <v>69</v>
      </c>
      <c r="D236" s="3" t="s">
        <v>70</v>
      </c>
      <c r="E236" s="3" t="s">
        <v>100</v>
      </c>
      <c r="F236" s="3" t="s">
        <v>41</v>
      </c>
      <c r="G236" s="5">
        <v>85528</v>
      </c>
      <c r="H236" s="15">
        <v>0.18</v>
      </c>
      <c r="I236" s="5">
        <f t="shared" si="3"/>
        <v>100923.04</v>
      </c>
      <c r="J236" s="4" t="s">
        <v>49</v>
      </c>
    </row>
    <row r="237" spans="1:10">
      <c r="A237" s="8" t="s">
        <v>432</v>
      </c>
      <c r="B237" s="8" t="s">
        <v>106</v>
      </c>
      <c r="C237" s="8" t="s">
        <v>173</v>
      </c>
      <c r="D237" s="7" t="s">
        <v>174</v>
      </c>
      <c r="E237" s="7" t="s">
        <v>65</v>
      </c>
      <c r="F237" s="7" t="s">
        <v>41</v>
      </c>
      <c r="G237" s="9">
        <v>1224246</v>
      </c>
      <c r="H237" s="16">
        <v>0.18</v>
      </c>
      <c r="I237" s="9">
        <f t="shared" si="3"/>
        <v>1444610.28</v>
      </c>
      <c r="J237" s="8" t="s">
        <v>49</v>
      </c>
    </row>
    <row r="238" spans="1:10">
      <c r="A238" s="4" t="s">
        <v>433</v>
      </c>
      <c r="B238" s="4" t="s">
        <v>294</v>
      </c>
      <c r="C238" s="4" t="s">
        <v>52</v>
      </c>
      <c r="D238" s="3" t="s">
        <v>53</v>
      </c>
      <c r="E238" s="3" t="s">
        <v>77</v>
      </c>
      <c r="F238" s="3" t="s">
        <v>48</v>
      </c>
      <c r="G238" s="5">
        <v>1223011</v>
      </c>
      <c r="H238" s="15">
        <v>0.18</v>
      </c>
      <c r="I238" s="5">
        <f t="shared" si="3"/>
        <v>1443152.98</v>
      </c>
      <c r="J238" s="4" t="s">
        <v>49</v>
      </c>
    </row>
    <row r="239" spans="1:10">
      <c r="A239" s="8" t="s">
        <v>434</v>
      </c>
      <c r="B239" s="8" t="s">
        <v>252</v>
      </c>
      <c r="C239" s="8" t="s">
        <v>52</v>
      </c>
      <c r="D239" s="7" t="s">
        <v>53</v>
      </c>
      <c r="E239" s="7" t="s">
        <v>54</v>
      </c>
      <c r="F239" s="7" t="s">
        <v>74</v>
      </c>
      <c r="G239" s="9">
        <v>432630</v>
      </c>
      <c r="H239" s="16">
        <v>0.18</v>
      </c>
      <c r="I239" s="9">
        <f t="shared" si="3"/>
        <v>510503.39999999997</v>
      </c>
      <c r="J239" s="8" t="s">
        <v>49</v>
      </c>
    </row>
    <row r="240" spans="1:10">
      <c r="A240" s="4" t="s">
        <v>435</v>
      </c>
      <c r="B240" s="4" t="s">
        <v>209</v>
      </c>
      <c r="C240" s="4" t="s">
        <v>58</v>
      </c>
      <c r="D240" s="3" t="s">
        <v>59</v>
      </c>
      <c r="E240" s="3" t="s">
        <v>122</v>
      </c>
      <c r="F240" s="3" t="s">
        <v>48</v>
      </c>
      <c r="G240" s="5">
        <v>385109</v>
      </c>
      <c r="H240" s="15">
        <v>0.18</v>
      </c>
      <c r="I240" s="5">
        <f t="shared" si="3"/>
        <v>454428.62</v>
      </c>
      <c r="J240" s="4" t="s">
        <v>49</v>
      </c>
    </row>
    <row r="241" spans="1:10">
      <c r="A241" s="8" t="s">
        <v>436</v>
      </c>
      <c r="B241" s="8" t="s">
        <v>328</v>
      </c>
      <c r="C241" s="8" t="s">
        <v>45</v>
      </c>
      <c r="D241" s="7" t="s">
        <v>46</v>
      </c>
      <c r="E241" s="7" t="s">
        <v>40</v>
      </c>
      <c r="F241" s="7" t="s">
        <v>41</v>
      </c>
      <c r="G241" s="9">
        <v>316604</v>
      </c>
      <c r="H241" s="16">
        <v>0.18</v>
      </c>
      <c r="I241" s="9">
        <f t="shared" si="3"/>
        <v>373592.72</v>
      </c>
      <c r="J241" s="8" t="s">
        <v>49</v>
      </c>
    </row>
    <row r="242" spans="1:10">
      <c r="A242" s="4" t="s">
        <v>437</v>
      </c>
      <c r="B242" s="4" t="s">
        <v>143</v>
      </c>
      <c r="C242" s="4" t="s">
        <v>173</v>
      </c>
      <c r="D242" s="3" t="s">
        <v>174</v>
      </c>
      <c r="E242" s="3" t="s">
        <v>73</v>
      </c>
      <c r="F242" s="3" t="s">
        <v>41</v>
      </c>
      <c r="G242" s="5">
        <v>442441</v>
      </c>
      <c r="H242" s="15">
        <v>0.18</v>
      </c>
      <c r="I242" s="5">
        <f t="shared" si="3"/>
        <v>522080.37999999995</v>
      </c>
      <c r="J242" s="4" t="s">
        <v>49</v>
      </c>
    </row>
    <row r="243" spans="1:10">
      <c r="A243" s="8" t="s">
        <v>438</v>
      </c>
      <c r="B243" s="8" t="s">
        <v>156</v>
      </c>
      <c r="C243" s="8" t="s">
        <v>173</v>
      </c>
      <c r="D243" s="7" t="s">
        <v>174</v>
      </c>
      <c r="E243" s="7" t="s">
        <v>87</v>
      </c>
      <c r="F243" s="7" t="s">
        <v>66</v>
      </c>
      <c r="G243" s="9">
        <v>165027</v>
      </c>
      <c r="H243" s="16">
        <v>0.18</v>
      </c>
      <c r="I243" s="9">
        <f t="shared" si="3"/>
        <v>194731.86</v>
      </c>
      <c r="J243" s="8" t="s">
        <v>49</v>
      </c>
    </row>
    <row r="244" spans="1:10">
      <c r="A244" s="4" t="s">
        <v>439</v>
      </c>
      <c r="B244" s="4" t="s">
        <v>121</v>
      </c>
      <c r="C244" s="4" t="s">
        <v>63</v>
      </c>
      <c r="D244" s="3" t="s">
        <v>64</v>
      </c>
      <c r="E244" s="3" t="s">
        <v>71</v>
      </c>
      <c r="F244" s="3" t="s">
        <v>74</v>
      </c>
      <c r="G244" s="5">
        <v>101839</v>
      </c>
      <c r="H244" s="15">
        <v>0.18</v>
      </c>
      <c r="I244" s="5">
        <f t="shared" si="3"/>
        <v>120170.01999999999</v>
      </c>
      <c r="J244" s="4" t="s">
        <v>49</v>
      </c>
    </row>
    <row r="245" spans="1:10">
      <c r="A245" s="8" t="s">
        <v>440</v>
      </c>
      <c r="B245" s="8" t="s">
        <v>160</v>
      </c>
      <c r="C245" s="8" t="s">
        <v>45</v>
      </c>
      <c r="D245" s="7" t="s">
        <v>46</v>
      </c>
      <c r="E245" s="7" t="s">
        <v>47</v>
      </c>
      <c r="F245" s="7" t="s">
        <v>48</v>
      </c>
      <c r="G245" s="9">
        <v>575146</v>
      </c>
      <c r="H245" s="16">
        <v>0.18</v>
      </c>
      <c r="I245" s="9">
        <f t="shared" si="3"/>
        <v>678672.27999999991</v>
      </c>
      <c r="J245" s="8" t="s">
        <v>49</v>
      </c>
    </row>
    <row r="246" spans="1:10">
      <c r="A246" s="4" t="s">
        <v>441</v>
      </c>
      <c r="B246" s="4" t="s">
        <v>346</v>
      </c>
      <c r="C246" s="4" t="s">
        <v>45</v>
      </c>
      <c r="D246" s="3" t="s">
        <v>46</v>
      </c>
      <c r="E246" s="3" t="s">
        <v>47</v>
      </c>
      <c r="F246" s="3" t="s">
        <v>55</v>
      </c>
      <c r="G246" s="5">
        <v>107289</v>
      </c>
      <c r="H246" s="15">
        <v>0.18</v>
      </c>
      <c r="I246" s="5">
        <f t="shared" si="3"/>
        <v>126601.01999999999</v>
      </c>
      <c r="J246" s="4" t="s">
        <v>49</v>
      </c>
    </row>
    <row r="247" spans="1:10">
      <c r="A247" s="8" t="s">
        <v>442</v>
      </c>
      <c r="B247" s="8" t="s">
        <v>95</v>
      </c>
      <c r="C247" s="8" t="s">
        <v>52</v>
      </c>
      <c r="D247" s="7" t="s">
        <v>53</v>
      </c>
      <c r="E247" s="7" t="s">
        <v>71</v>
      </c>
      <c r="F247" s="7" t="s">
        <v>55</v>
      </c>
      <c r="G247" s="9">
        <v>342535</v>
      </c>
      <c r="H247" s="16">
        <v>0.18</v>
      </c>
      <c r="I247" s="9">
        <f t="shared" si="3"/>
        <v>404191.3</v>
      </c>
      <c r="J247" s="8" t="s">
        <v>49</v>
      </c>
    </row>
    <row r="248" spans="1:10">
      <c r="A248" s="4" t="s">
        <v>443</v>
      </c>
      <c r="B248" s="4" t="s">
        <v>236</v>
      </c>
      <c r="C248" s="4" t="s">
        <v>69</v>
      </c>
      <c r="D248" s="3" t="s">
        <v>70</v>
      </c>
      <c r="E248" s="3" t="s">
        <v>47</v>
      </c>
      <c r="F248" s="3" t="s">
        <v>48</v>
      </c>
      <c r="G248" s="5">
        <v>98062</v>
      </c>
      <c r="H248" s="15">
        <v>0.18</v>
      </c>
      <c r="I248" s="5">
        <f t="shared" si="3"/>
        <v>115713.15999999999</v>
      </c>
      <c r="J248" s="4" t="s">
        <v>49</v>
      </c>
    </row>
    <row r="249" spans="1:10">
      <c r="A249" s="8" t="s">
        <v>444</v>
      </c>
      <c r="B249" s="8" t="s">
        <v>445</v>
      </c>
      <c r="C249" s="8" t="s">
        <v>38</v>
      </c>
      <c r="D249" s="7" t="s">
        <v>39</v>
      </c>
      <c r="E249" s="7" t="s">
        <v>60</v>
      </c>
      <c r="F249" s="7" t="s">
        <v>48</v>
      </c>
      <c r="G249" s="9">
        <v>904506</v>
      </c>
      <c r="H249" s="16">
        <v>0.18</v>
      </c>
      <c r="I249" s="9">
        <f t="shared" si="3"/>
        <v>1067317.0799999998</v>
      </c>
      <c r="J249" s="8" t="s">
        <v>49</v>
      </c>
    </row>
    <row r="250" spans="1:10">
      <c r="A250" s="4" t="s">
        <v>446</v>
      </c>
      <c r="B250" s="4" t="s">
        <v>168</v>
      </c>
      <c r="C250" s="4" t="s">
        <v>58</v>
      </c>
      <c r="D250" s="3" t="s">
        <v>59</v>
      </c>
      <c r="E250" s="3" t="s">
        <v>65</v>
      </c>
      <c r="F250" s="3" t="s">
        <v>41</v>
      </c>
      <c r="G250" s="5">
        <v>487411</v>
      </c>
      <c r="H250" s="15">
        <v>0.18</v>
      </c>
      <c r="I250" s="5">
        <f t="shared" si="3"/>
        <v>575144.98</v>
      </c>
      <c r="J250" s="4" t="s">
        <v>49</v>
      </c>
    </row>
    <row r="251" spans="1:10">
      <c r="A251" s="8" t="s">
        <v>447</v>
      </c>
      <c r="B251" s="8" t="s">
        <v>121</v>
      </c>
      <c r="C251" s="8" t="s">
        <v>63</v>
      </c>
      <c r="D251" s="7" t="s">
        <v>64</v>
      </c>
      <c r="E251" s="7" t="s">
        <v>60</v>
      </c>
      <c r="F251" s="7" t="s">
        <v>66</v>
      </c>
      <c r="G251" s="9">
        <v>649750</v>
      </c>
      <c r="H251" s="16">
        <v>0.18</v>
      </c>
      <c r="I251" s="9">
        <f t="shared" si="3"/>
        <v>766705</v>
      </c>
      <c r="J251" s="8" t="s">
        <v>49</v>
      </c>
    </row>
    <row r="252" spans="1:10">
      <c r="A252" s="4" t="s">
        <v>448</v>
      </c>
      <c r="B252" s="4" t="s">
        <v>307</v>
      </c>
      <c r="C252" s="4" t="s">
        <v>45</v>
      </c>
      <c r="D252" s="3" t="s">
        <v>46</v>
      </c>
      <c r="E252" s="3" t="s">
        <v>73</v>
      </c>
      <c r="F252" s="3" t="s">
        <v>48</v>
      </c>
      <c r="G252" s="5">
        <v>488586</v>
      </c>
      <c r="H252" s="15">
        <v>0.18</v>
      </c>
      <c r="I252" s="5">
        <f t="shared" si="3"/>
        <v>576531.48</v>
      </c>
      <c r="J252" s="4" t="s">
        <v>49</v>
      </c>
    </row>
    <row r="253" spans="1:10">
      <c r="A253" s="8" t="s">
        <v>449</v>
      </c>
      <c r="B253" s="8" t="s">
        <v>450</v>
      </c>
      <c r="C253" s="8" t="s">
        <v>69</v>
      </c>
      <c r="D253" s="7" t="s">
        <v>70</v>
      </c>
      <c r="E253" s="7" t="s">
        <v>122</v>
      </c>
      <c r="F253" s="7" t="s">
        <v>66</v>
      </c>
      <c r="G253" s="9">
        <v>415642</v>
      </c>
      <c r="H253" s="16">
        <v>0.18</v>
      </c>
      <c r="I253" s="9">
        <f t="shared" si="3"/>
        <v>490457.56</v>
      </c>
      <c r="J253" s="8" t="s">
        <v>49</v>
      </c>
    </row>
    <row r="254" spans="1:10">
      <c r="A254" s="4" t="s">
        <v>451</v>
      </c>
      <c r="B254" s="4" t="s">
        <v>166</v>
      </c>
      <c r="C254" s="4" t="s">
        <v>173</v>
      </c>
      <c r="D254" s="3" t="s">
        <v>174</v>
      </c>
      <c r="E254" s="3" t="s">
        <v>54</v>
      </c>
      <c r="F254" s="3" t="s">
        <v>66</v>
      </c>
      <c r="G254" s="5">
        <v>333357</v>
      </c>
      <c r="H254" s="15">
        <v>0.18</v>
      </c>
      <c r="I254" s="5">
        <f t="shared" si="3"/>
        <v>393361.25999999995</v>
      </c>
      <c r="J254" s="4" t="s">
        <v>49</v>
      </c>
    </row>
    <row r="255" spans="1:10">
      <c r="A255" s="8" t="s">
        <v>452</v>
      </c>
      <c r="B255" s="8" t="s">
        <v>453</v>
      </c>
      <c r="C255" s="8" t="s">
        <v>80</v>
      </c>
      <c r="D255" s="7" t="s">
        <v>81</v>
      </c>
      <c r="E255" s="7" t="s">
        <v>73</v>
      </c>
      <c r="F255" s="7" t="s">
        <v>41</v>
      </c>
      <c r="G255" s="9">
        <v>217214</v>
      </c>
      <c r="H255" s="16">
        <v>0.18</v>
      </c>
      <c r="I255" s="9">
        <f t="shared" si="3"/>
        <v>256312.52</v>
      </c>
      <c r="J255" s="8" t="s">
        <v>42</v>
      </c>
    </row>
    <row r="256" spans="1:10">
      <c r="A256" s="4" t="s">
        <v>454</v>
      </c>
      <c r="B256" s="4" t="s">
        <v>128</v>
      </c>
      <c r="C256" s="4" t="s">
        <v>38</v>
      </c>
      <c r="D256" s="3" t="s">
        <v>39</v>
      </c>
      <c r="E256" s="3" t="s">
        <v>87</v>
      </c>
      <c r="F256" s="3" t="s">
        <v>66</v>
      </c>
      <c r="G256" s="5">
        <v>695073</v>
      </c>
      <c r="H256" s="15">
        <v>0.18</v>
      </c>
      <c r="I256" s="5">
        <f t="shared" si="3"/>
        <v>820186.14</v>
      </c>
      <c r="J256" s="4" t="s">
        <v>49</v>
      </c>
    </row>
    <row r="257" spans="1:10">
      <c r="A257" s="8" t="s">
        <v>455</v>
      </c>
      <c r="B257" s="8" t="s">
        <v>147</v>
      </c>
      <c r="C257" s="8" t="s">
        <v>69</v>
      </c>
      <c r="D257" s="7" t="s">
        <v>70</v>
      </c>
      <c r="E257" s="7" t="s">
        <v>54</v>
      </c>
      <c r="F257" s="7" t="s">
        <v>66</v>
      </c>
      <c r="G257" s="9">
        <v>1636635</v>
      </c>
      <c r="H257" s="16">
        <v>0.18</v>
      </c>
      <c r="I257" s="9">
        <f t="shared" si="3"/>
        <v>1931229.2999999998</v>
      </c>
      <c r="J257" s="8" t="s">
        <v>49</v>
      </c>
    </row>
    <row r="258" spans="1:10">
      <c r="A258" s="4" t="s">
        <v>456</v>
      </c>
      <c r="B258" s="4" t="s">
        <v>313</v>
      </c>
      <c r="C258" s="4" t="s">
        <v>58</v>
      </c>
      <c r="D258" s="3" t="s">
        <v>59</v>
      </c>
      <c r="E258" s="3" t="s">
        <v>77</v>
      </c>
      <c r="F258" s="3" t="s">
        <v>66</v>
      </c>
      <c r="G258" s="5">
        <v>179608</v>
      </c>
      <c r="H258" s="15">
        <v>0.18</v>
      </c>
      <c r="I258" s="5">
        <f t="shared" ref="I258:I321" si="4">G258*(1+H258)</f>
        <v>211937.44</v>
      </c>
      <c r="J258" s="4" t="s">
        <v>49</v>
      </c>
    </row>
    <row r="259" spans="1:10">
      <c r="A259" s="8" t="s">
        <v>457</v>
      </c>
      <c r="B259" s="8" t="s">
        <v>426</v>
      </c>
      <c r="C259" s="8" t="s">
        <v>69</v>
      </c>
      <c r="D259" s="7" t="s">
        <v>70</v>
      </c>
      <c r="E259" s="7" t="s">
        <v>71</v>
      </c>
      <c r="F259" s="7" t="s">
        <v>41</v>
      </c>
      <c r="G259" s="9">
        <v>181547</v>
      </c>
      <c r="H259" s="16">
        <v>0.18</v>
      </c>
      <c r="I259" s="9">
        <f t="shared" si="4"/>
        <v>214225.46</v>
      </c>
      <c r="J259" s="8" t="s">
        <v>49</v>
      </c>
    </row>
    <row r="260" spans="1:10">
      <c r="A260" s="4" t="s">
        <v>458</v>
      </c>
      <c r="B260" s="4" t="s">
        <v>57</v>
      </c>
      <c r="C260" s="4" t="s">
        <v>52</v>
      </c>
      <c r="D260" s="3" t="s">
        <v>53</v>
      </c>
      <c r="E260" s="3" t="s">
        <v>122</v>
      </c>
      <c r="F260" s="3" t="s">
        <v>48</v>
      </c>
      <c r="G260" s="5">
        <v>123385</v>
      </c>
      <c r="H260" s="15">
        <v>0.18</v>
      </c>
      <c r="I260" s="5">
        <f t="shared" si="4"/>
        <v>145594.29999999999</v>
      </c>
      <c r="J260" s="4" t="s">
        <v>49</v>
      </c>
    </row>
    <row r="261" spans="1:10">
      <c r="A261" s="8" t="s">
        <v>459</v>
      </c>
      <c r="B261" s="8" t="s">
        <v>110</v>
      </c>
      <c r="C261" s="8" t="s">
        <v>52</v>
      </c>
      <c r="D261" s="7" t="s">
        <v>53</v>
      </c>
      <c r="E261" s="7" t="s">
        <v>87</v>
      </c>
      <c r="F261" s="7" t="s">
        <v>74</v>
      </c>
      <c r="G261" s="9">
        <v>620386</v>
      </c>
      <c r="H261" s="16">
        <v>0.18</v>
      </c>
      <c r="I261" s="9">
        <f t="shared" si="4"/>
        <v>732055.48</v>
      </c>
      <c r="J261" s="8" t="s">
        <v>49</v>
      </c>
    </row>
    <row r="262" spans="1:10">
      <c r="A262" s="4" t="s">
        <v>460</v>
      </c>
      <c r="B262" s="4" t="s">
        <v>215</v>
      </c>
      <c r="C262" s="4" t="s">
        <v>45</v>
      </c>
      <c r="D262" s="3" t="s">
        <v>46</v>
      </c>
      <c r="E262" s="3" t="s">
        <v>47</v>
      </c>
      <c r="F262" s="3" t="s">
        <v>66</v>
      </c>
      <c r="G262" s="5">
        <v>1763005</v>
      </c>
      <c r="H262" s="15">
        <v>0.18</v>
      </c>
      <c r="I262" s="5">
        <f t="shared" si="4"/>
        <v>2080345.9</v>
      </c>
      <c r="J262" s="4" t="s">
        <v>49</v>
      </c>
    </row>
    <row r="263" spans="1:10">
      <c r="A263" s="8" t="s">
        <v>461</v>
      </c>
      <c r="B263" s="8" t="s">
        <v>335</v>
      </c>
      <c r="C263" s="8" t="s">
        <v>58</v>
      </c>
      <c r="D263" s="7" t="s">
        <v>59</v>
      </c>
      <c r="E263" s="7" t="s">
        <v>122</v>
      </c>
      <c r="F263" s="7" t="s">
        <v>41</v>
      </c>
      <c r="G263" s="9">
        <v>405385</v>
      </c>
      <c r="H263" s="16">
        <v>0.18</v>
      </c>
      <c r="I263" s="9">
        <f t="shared" si="4"/>
        <v>478354.3</v>
      </c>
      <c r="J263" s="8" t="s">
        <v>49</v>
      </c>
    </row>
    <row r="264" spans="1:10">
      <c r="A264" s="4" t="s">
        <v>462</v>
      </c>
      <c r="B264" s="4" t="s">
        <v>84</v>
      </c>
      <c r="C264" s="4" t="s">
        <v>173</v>
      </c>
      <c r="D264" s="3" t="s">
        <v>174</v>
      </c>
      <c r="E264" s="3" t="s">
        <v>60</v>
      </c>
      <c r="F264" s="3" t="s">
        <v>66</v>
      </c>
      <c r="G264" s="5">
        <v>224767</v>
      </c>
      <c r="H264" s="15">
        <v>0.18</v>
      </c>
      <c r="I264" s="5">
        <f t="shared" si="4"/>
        <v>265225.06</v>
      </c>
      <c r="J264" s="4" t="s">
        <v>49</v>
      </c>
    </row>
    <row r="265" spans="1:10">
      <c r="A265" s="8" t="s">
        <v>463</v>
      </c>
      <c r="B265" s="8" t="s">
        <v>263</v>
      </c>
      <c r="C265" s="8" t="s">
        <v>173</v>
      </c>
      <c r="D265" s="7" t="s">
        <v>174</v>
      </c>
      <c r="E265" s="7" t="s">
        <v>77</v>
      </c>
      <c r="F265" s="7" t="s">
        <v>48</v>
      </c>
      <c r="G265" s="9">
        <v>188588</v>
      </c>
      <c r="H265" s="16">
        <v>0.18</v>
      </c>
      <c r="I265" s="9">
        <f t="shared" si="4"/>
        <v>222533.84</v>
      </c>
      <c r="J265" s="8" t="s">
        <v>49</v>
      </c>
    </row>
    <row r="266" spans="1:10">
      <c r="A266" s="4" t="s">
        <v>464</v>
      </c>
      <c r="B266" s="4" t="s">
        <v>232</v>
      </c>
      <c r="C266" s="4" t="s">
        <v>80</v>
      </c>
      <c r="D266" s="3" t="s">
        <v>81</v>
      </c>
      <c r="E266" s="3" t="s">
        <v>77</v>
      </c>
      <c r="F266" s="3" t="s">
        <v>48</v>
      </c>
      <c r="G266" s="5">
        <v>83647</v>
      </c>
      <c r="H266" s="15">
        <v>0.18</v>
      </c>
      <c r="I266" s="5">
        <f t="shared" si="4"/>
        <v>98703.459999999992</v>
      </c>
      <c r="J266" s="4" t="s">
        <v>49</v>
      </c>
    </row>
    <row r="267" spans="1:10">
      <c r="A267" s="8" t="s">
        <v>465</v>
      </c>
      <c r="B267" s="8" t="s">
        <v>135</v>
      </c>
      <c r="C267" s="8" t="s">
        <v>52</v>
      </c>
      <c r="D267" s="7" t="s">
        <v>53</v>
      </c>
      <c r="E267" s="7" t="s">
        <v>71</v>
      </c>
      <c r="F267" s="7" t="s">
        <v>55</v>
      </c>
      <c r="G267" s="9">
        <v>135875</v>
      </c>
      <c r="H267" s="16">
        <v>0.18</v>
      </c>
      <c r="I267" s="9">
        <f t="shared" si="4"/>
        <v>160332.5</v>
      </c>
      <c r="J267" s="8" t="s">
        <v>49</v>
      </c>
    </row>
    <row r="268" spans="1:10">
      <c r="A268" s="4" t="s">
        <v>466</v>
      </c>
      <c r="B268" s="4" t="s">
        <v>467</v>
      </c>
      <c r="C268" s="4" t="s">
        <v>45</v>
      </c>
      <c r="D268" s="3" t="s">
        <v>46</v>
      </c>
      <c r="E268" s="3" t="s">
        <v>82</v>
      </c>
      <c r="F268" s="3" t="s">
        <v>74</v>
      </c>
      <c r="G268" s="5">
        <v>245158</v>
      </c>
      <c r="H268" s="15">
        <v>0.18</v>
      </c>
      <c r="I268" s="5">
        <f t="shared" si="4"/>
        <v>289286.44</v>
      </c>
      <c r="J268" s="4" t="s">
        <v>49</v>
      </c>
    </row>
    <row r="269" spans="1:10">
      <c r="A269" s="8" t="s">
        <v>468</v>
      </c>
      <c r="B269" s="8" t="s">
        <v>104</v>
      </c>
      <c r="C269" s="8" t="s">
        <v>52</v>
      </c>
      <c r="D269" s="7" t="s">
        <v>53</v>
      </c>
      <c r="E269" s="7" t="s">
        <v>54</v>
      </c>
      <c r="F269" s="7" t="s">
        <v>41</v>
      </c>
      <c r="G269" s="9">
        <v>434732</v>
      </c>
      <c r="H269" s="16">
        <v>0.18</v>
      </c>
      <c r="I269" s="9">
        <f t="shared" si="4"/>
        <v>512983.75999999995</v>
      </c>
      <c r="J269" s="8" t="s">
        <v>49</v>
      </c>
    </row>
    <row r="270" spans="1:10">
      <c r="A270" s="4" t="s">
        <v>469</v>
      </c>
      <c r="B270" s="4" t="s">
        <v>254</v>
      </c>
      <c r="C270" s="4" t="s">
        <v>58</v>
      </c>
      <c r="D270" s="3" t="s">
        <v>59</v>
      </c>
      <c r="E270" s="3" t="s">
        <v>122</v>
      </c>
      <c r="F270" s="3" t="s">
        <v>66</v>
      </c>
      <c r="G270" s="5">
        <v>2075597</v>
      </c>
      <c r="H270" s="15">
        <v>0.18</v>
      </c>
      <c r="I270" s="5">
        <f t="shared" si="4"/>
        <v>2449204.46</v>
      </c>
      <c r="J270" s="4" t="s">
        <v>49</v>
      </c>
    </row>
    <row r="271" spans="1:10">
      <c r="A271" s="8" t="s">
        <v>470</v>
      </c>
      <c r="B271" s="8" t="s">
        <v>307</v>
      </c>
      <c r="C271" s="8" t="s">
        <v>80</v>
      </c>
      <c r="D271" s="7" t="s">
        <v>81</v>
      </c>
      <c r="E271" s="7" t="s">
        <v>40</v>
      </c>
      <c r="F271" s="7" t="s">
        <v>55</v>
      </c>
      <c r="G271" s="9">
        <v>350948</v>
      </c>
      <c r="H271" s="16">
        <v>0.18</v>
      </c>
      <c r="I271" s="9">
        <f t="shared" si="4"/>
        <v>414118.63999999996</v>
      </c>
      <c r="J271" s="8" t="s">
        <v>49</v>
      </c>
    </row>
    <row r="272" spans="1:10">
      <c r="A272" s="4" t="s">
        <v>471</v>
      </c>
      <c r="B272" s="4" t="s">
        <v>318</v>
      </c>
      <c r="C272" s="4" t="s">
        <v>38</v>
      </c>
      <c r="D272" s="3" t="s">
        <v>39</v>
      </c>
      <c r="E272" s="3" t="s">
        <v>65</v>
      </c>
      <c r="F272" s="3" t="s">
        <v>55</v>
      </c>
      <c r="G272" s="5">
        <v>381392</v>
      </c>
      <c r="H272" s="15">
        <v>0.18</v>
      </c>
      <c r="I272" s="5">
        <f t="shared" si="4"/>
        <v>450042.56</v>
      </c>
      <c r="J272" s="4" t="s">
        <v>49</v>
      </c>
    </row>
    <row r="273" spans="1:10">
      <c r="A273" s="8" t="s">
        <v>472</v>
      </c>
      <c r="B273" s="8" t="s">
        <v>318</v>
      </c>
      <c r="C273" s="8" t="s">
        <v>69</v>
      </c>
      <c r="D273" s="7" t="s">
        <v>70</v>
      </c>
      <c r="E273" s="7" t="s">
        <v>122</v>
      </c>
      <c r="F273" s="7" t="s">
        <v>55</v>
      </c>
      <c r="G273" s="9">
        <v>1331600</v>
      </c>
      <c r="H273" s="16">
        <v>0.18</v>
      </c>
      <c r="I273" s="9">
        <f t="shared" si="4"/>
        <v>1571288</v>
      </c>
      <c r="J273" s="8" t="s">
        <v>49</v>
      </c>
    </row>
    <row r="274" spans="1:10">
      <c r="A274" s="4" t="s">
        <v>473</v>
      </c>
      <c r="B274" s="4" t="s">
        <v>51</v>
      </c>
      <c r="C274" s="4" t="s">
        <v>80</v>
      </c>
      <c r="D274" s="3" t="s">
        <v>81</v>
      </c>
      <c r="E274" s="3" t="s">
        <v>122</v>
      </c>
      <c r="F274" s="3" t="s">
        <v>66</v>
      </c>
      <c r="G274" s="5">
        <v>88304</v>
      </c>
      <c r="H274" s="15">
        <v>0.18</v>
      </c>
      <c r="I274" s="5">
        <f t="shared" si="4"/>
        <v>104198.72</v>
      </c>
      <c r="J274" s="4" t="s">
        <v>49</v>
      </c>
    </row>
    <row r="275" spans="1:10">
      <c r="A275" s="8" t="s">
        <v>474</v>
      </c>
      <c r="B275" s="8" t="s">
        <v>348</v>
      </c>
      <c r="C275" s="8" t="s">
        <v>80</v>
      </c>
      <c r="D275" s="7" t="s">
        <v>81</v>
      </c>
      <c r="E275" s="7" t="s">
        <v>87</v>
      </c>
      <c r="F275" s="7" t="s">
        <v>48</v>
      </c>
      <c r="G275" s="9">
        <v>334430</v>
      </c>
      <c r="H275" s="16">
        <v>0.18</v>
      </c>
      <c r="I275" s="9">
        <f t="shared" si="4"/>
        <v>394627.39999999997</v>
      </c>
      <c r="J275" s="8" t="s">
        <v>49</v>
      </c>
    </row>
    <row r="276" spans="1:10">
      <c r="A276" s="4" t="s">
        <v>475</v>
      </c>
      <c r="B276" s="4" t="s">
        <v>213</v>
      </c>
      <c r="C276" s="4" t="s">
        <v>58</v>
      </c>
      <c r="D276" s="3" t="s">
        <v>59</v>
      </c>
      <c r="E276" s="3" t="s">
        <v>122</v>
      </c>
      <c r="F276" s="3" t="s">
        <v>48</v>
      </c>
      <c r="G276" s="5">
        <v>236885</v>
      </c>
      <c r="H276" s="15">
        <v>0.18</v>
      </c>
      <c r="I276" s="5">
        <f t="shared" si="4"/>
        <v>279524.3</v>
      </c>
      <c r="J276" s="4" t="s">
        <v>49</v>
      </c>
    </row>
    <row r="277" spans="1:10">
      <c r="A277" s="8" t="s">
        <v>476</v>
      </c>
      <c r="B277" s="8" t="s">
        <v>477</v>
      </c>
      <c r="C277" s="8" t="s">
        <v>173</v>
      </c>
      <c r="D277" s="7" t="s">
        <v>174</v>
      </c>
      <c r="E277" s="7" t="s">
        <v>73</v>
      </c>
      <c r="F277" s="7" t="s">
        <v>66</v>
      </c>
      <c r="G277" s="9">
        <v>323710</v>
      </c>
      <c r="H277" s="16">
        <v>0.18</v>
      </c>
      <c r="I277" s="9">
        <f t="shared" si="4"/>
        <v>381977.8</v>
      </c>
      <c r="J277" s="8" t="s">
        <v>49</v>
      </c>
    </row>
    <row r="278" spans="1:10">
      <c r="A278" s="4" t="s">
        <v>478</v>
      </c>
      <c r="B278" s="4" t="s">
        <v>479</v>
      </c>
      <c r="C278" s="4" t="s">
        <v>45</v>
      </c>
      <c r="D278" s="3" t="s">
        <v>46</v>
      </c>
      <c r="E278" s="3" t="s">
        <v>100</v>
      </c>
      <c r="F278" s="3" t="s">
        <v>41</v>
      </c>
      <c r="G278" s="5">
        <v>505423</v>
      </c>
      <c r="H278" s="15">
        <v>0.18</v>
      </c>
      <c r="I278" s="5">
        <f t="shared" si="4"/>
        <v>596399.14</v>
      </c>
      <c r="J278" s="4" t="s">
        <v>49</v>
      </c>
    </row>
    <row r="279" spans="1:10">
      <c r="A279" s="8" t="s">
        <v>480</v>
      </c>
      <c r="B279" s="8" t="s">
        <v>168</v>
      </c>
      <c r="C279" s="8" t="s">
        <v>52</v>
      </c>
      <c r="D279" s="7" t="s">
        <v>53</v>
      </c>
      <c r="E279" s="7" t="s">
        <v>54</v>
      </c>
      <c r="F279" s="7" t="s">
        <v>55</v>
      </c>
      <c r="G279" s="9">
        <v>396021</v>
      </c>
      <c r="H279" s="16">
        <v>0.18</v>
      </c>
      <c r="I279" s="9">
        <f t="shared" si="4"/>
        <v>467304.77999999997</v>
      </c>
      <c r="J279" s="8" t="s">
        <v>49</v>
      </c>
    </row>
    <row r="280" spans="1:10">
      <c r="A280" s="4" t="s">
        <v>481</v>
      </c>
      <c r="B280" s="4" t="s">
        <v>178</v>
      </c>
      <c r="C280" s="4" t="s">
        <v>63</v>
      </c>
      <c r="D280" s="3" t="s">
        <v>64</v>
      </c>
      <c r="E280" s="3" t="s">
        <v>65</v>
      </c>
      <c r="F280" s="3" t="s">
        <v>55</v>
      </c>
      <c r="G280" s="5">
        <v>94676</v>
      </c>
      <c r="H280" s="15">
        <v>0.18</v>
      </c>
      <c r="I280" s="5">
        <f t="shared" si="4"/>
        <v>111717.68</v>
      </c>
      <c r="J280" s="4" t="s">
        <v>49</v>
      </c>
    </row>
    <row r="281" spans="1:10">
      <c r="A281" s="8" t="s">
        <v>482</v>
      </c>
      <c r="B281" s="8" t="s">
        <v>483</v>
      </c>
      <c r="C281" s="8" t="s">
        <v>58</v>
      </c>
      <c r="D281" s="7" t="s">
        <v>59</v>
      </c>
      <c r="E281" s="7" t="s">
        <v>82</v>
      </c>
      <c r="F281" s="7" t="s">
        <v>41</v>
      </c>
      <c r="G281" s="9">
        <v>856406</v>
      </c>
      <c r="H281" s="16">
        <v>0.18</v>
      </c>
      <c r="I281" s="9">
        <f t="shared" si="4"/>
        <v>1010559.08</v>
      </c>
      <c r="J281" s="8" t="s">
        <v>49</v>
      </c>
    </row>
    <row r="282" spans="1:10">
      <c r="A282" s="4" t="s">
        <v>484</v>
      </c>
      <c r="B282" s="4" t="s">
        <v>201</v>
      </c>
      <c r="C282" s="4" t="s">
        <v>52</v>
      </c>
      <c r="D282" s="3" t="s">
        <v>53</v>
      </c>
      <c r="E282" s="3" t="s">
        <v>87</v>
      </c>
      <c r="F282" s="3" t="s">
        <v>55</v>
      </c>
      <c r="G282" s="5">
        <v>355875</v>
      </c>
      <c r="H282" s="15">
        <v>0.18</v>
      </c>
      <c r="I282" s="5">
        <f t="shared" si="4"/>
        <v>419932.5</v>
      </c>
      <c r="J282" s="4" t="s">
        <v>49</v>
      </c>
    </row>
    <row r="283" spans="1:10">
      <c r="A283" s="8" t="s">
        <v>485</v>
      </c>
      <c r="B283" s="8" t="s">
        <v>158</v>
      </c>
      <c r="C283" s="8" t="s">
        <v>63</v>
      </c>
      <c r="D283" s="7" t="s">
        <v>64</v>
      </c>
      <c r="E283" s="7" t="s">
        <v>40</v>
      </c>
      <c r="F283" s="7" t="s">
        <v>48</v>
      </c>
      <c r="G283" s="9">
        <v>1199567</v>
      </c>
      <c r="H283" s="16">
        <v>0.18</v>
      </c>
      <c r="I283" s="9">
        <f t="shared" si="4"/>
        <v>1415489.0599999998</v>
      </c>
      <c r="J283" s="8" t="s">
        <v>49</v>
      </c>
    </row>
    <row r="284" spans="1:10">
      <c r="A284" s="4" t="s">
        <v>486</v>
      </c>
      <c r="B284" s="4" t="s">
        <v>102</v>
      </c>
      <c r="C284" s="4" t="s">
        <v>63</v>
      </c>
      <c r="D284" s="3" t="s">
        <v>64</v>
      </c>
      <c r="E284" s="3" t="s">
        <v>54</v>
      </c>
      <c r="F284" s="3" t="s">
        <v>55</v>
      </c>
      <c r="G284" s="5">
        <v>1021060</v>
      </c>
      <c r="H284" s="15">
        <v>0.18</v>
      </c>
      <c r="I284" s="5">
        <f t="shared" si="4"/>
        <v>1204850.8</v>
      </c>
      <c r="J284" s="4" t="s">
        <v>49</v>
      </c>
    </row>
    <row r="285" spans="1:10">
      <c r="A285" s="8" t="s">
        <v>487</v>
      </c>
      <c r="B285" s="8" t="s">
        <v>488</v>
      </c>
      <c r="C285" s="8" t="s">
        <v>58</v>
      </c>
      <c r="D285" s="7" t="s">
        <v>59</v>
      </c>
      <c r="E285" s="7" t="s">
        <v>122</v>
      </c>
      <c r="F285" s="7" t="s">
        <v>41</v>
      </c>
      <c r="G285" s="9">
        <v>1981981</v>
      </c>
      <c r="H285" s="16">
        <v>0.18</v>
      </c>
      <c r="I285" s="9">
        <f t="shared" si="4"/>
        <v>2338737.58</v>
      </c>
      <c r="J285" s="8" t="s">
        <v>49</v>
      </c>
    </row>
    <row r="286" spans="1:10">
      <c r="A286" s="4" t="s">
        <v>489</v>
      </c>
      <c r="B286" s="4" t="s">
        <v>51</v>
      </c>
      <c r="C286" s="4" t="s">
        <v>80</v>
      </c>
      <c r="D286" s="3" t="s">
        <v>81</v>
      </c>
      <c r="E286" s="3" t="s">
        <v>122</v>
      </c>
      <c r="F286" s="3" t="s">
        <v>48</v>
      </c>
      <c r="G286" s="5">
        <v>745711</v>
      </c>
      <c r="H286" s="15">
        <v>0.18</v>
      </c>
      <c r="I286" s="5">
        <f t="shared" si="4"/>
        <v>879938.98</v>
      </c>
      <c r="J286" s="4" t="s">
        <v>49</v>
      </c>
    </row>
    <row r="287" spans="1:10">
      <c r="A287" s="8" t="s">
        <v>490</v>
      </c>
      <c r="B287" s="8" t="s">
        <v>147</v>
      </c>
      <c r="C287" s="8" t="s">
        <v>173</v>
      </c>
      <c r="D287" s="7" t="s">
        <v>174</v>
      </c>
      <c r="E287" s="7" t="s">
        <v>54</v>
      </c>
      <c r="F287" s="7" t="s">
        <v>74</v>
      </c>
      <c r="G287" s="9">
        <v>307782</v>
      </c>
      <c r="H287" s="16">
        <v>0.18</v>
      </c>
      <c r="I287" s="9">
        <f t="shared" si="4"/>
        <v>363182.76</v>
      </c>
      <c r="J287" s="8" t="s">
        <v>49</v>
      </c>
    </row>
    <row r="288" spans="1:10">
      <c r="A288" s="4" t="s">
        <v>491</v>
      </c>
      <c r="B288" s="4" t="s">
        <v>37</v>
      </c>
      <c r="C288" s="4" t="s">
        <v>63</v>
      </c>
      <c r="D288" s="3" t="s">
        <v>64</v>
      </c>
      <c r="E288" s="3" t="s">
        <v>100</v>
      </c>
      <c r="F288" s="3" t="s">
        <v>74</v>
      </c>
      <c r="G288" s="5">
        <v>492675</v>
      </c>
      <c r="H288" s="15">
        <v>0.18</v>
      </c>
      <c r="I288" s="5">
        <f t="shared" si="4"/>
        <v>581356.5</v>
      </c>
      <c r="J288" s="4" t="s">
        <v>49</v>
      </c>
    </row>
    <row r="289" spans="1:10">
      <c r="A289" s="8" t="s">
        <v>492</v>
      </c>
      <c r="B289" s="8" t="s">
        <v>256</v>
      </c>
      <c r="C289" s="8" t="s">
        <v>69</v>
      </c>
      <c r="D289" s="7" t="s">
        <v>70</v>
      </c>
      <c r="E289" s="7" t="s">
        <v>54</v>
      </c>
      <c r="F289" s="7" t="s">
        <v>41</v>
      </c>
      <c r="G289" s="9">
        <v>363715</v>
      </c>
      <c r="H289" s="16">
        <v>0.18</v>
      </c>
      <c r="I289" s="9">
        <f t="shared" si="4"/>
        <v>429183.69999999995</v>
      </c>
      <c r="J289" s="8" t="s">
        <v>49</v>
      </c>
    </row>
    <row r="290" spans="1:10">
      <c r="A290" s="4" t="s">
        <v>493</v>
      </c>
      <c r="B290" s="4" t="s">
        <v>236</v>
      </c>
      <c r="C290" s="4" t="s">
        <v>173</v>
      </c>
      <c r="D290" s="3" t="s">
        <v>174</v>
      </c>
      <c r="E290" s="3" t="s">
        <v>54</v>
      </c>
      <c r="F290" s="3" t="s">
        <v>74</v>
      </c>
      <c r="G290" s="5">
        <v>187256</v>
      </c>
      <c r="H290" s="15">
        <v>0.18</v>
      </c>
      <c r="I290" s="5">
        <f t="shared" si="4"/>
        <v>220962.08</v>
      </c>
      <c r="J290" s="4" t="s">
        <v>49</v>
      </c>
    </row>
    <row r="291" spans="1:10">
      <c r="A291" s="8" t="s">
        <v>494</v>
      </c>
      <c r="B291" s="8" t="s">
        <v>121</v>
      </c>
      <c r="C291" s="8" t="s">
        <v>58</v>
      </c>
      <c r="D291" s="7" t="s">
        <v>59</v>
      </c>
      <c r="E291" s="7" t="s">
        <v>71</v>
      </c>
      <c r="F291" s="7" t="s">
        <v>66</v>
      </c>
      <c r="G291" s="9">
        <v>495311</v>
      </c>
      <c r="H291" s="16">
        <v>0.18</v>
      </c>
      <c r="I291" s="9">
        <f t="shared" si="4"/>
        <v>584466.98</v>
      </c>
      <c r="J291" s="8" t="s">
        <v>49</v>
      </c>
    </row>
    <row r="292" spans="1:10">
      <c r="A292" s="4" t="s">
        <v>495</v>
      </c>
      <c r="B292" s="4" t="s">
        <v>422</v>
      </c>
      <c r="C292" s="4" t="s">
        <v>38</v>
      </c>
      <c r="D292" s="3" t="s">
        <v>39</v>
      </c>
      <c r="E292" s="3" t="s">
        <v>40</v>
      </c>
      <c r="F292" s="3" t="s">
        <v>55</v>
      </c>
      <c r="G292" s="5">
        <v>689986</v>
      </c>
      <c r="H292" s="15">
        <v>0.18</v>
      </c>
      <c r="I292" s="5">
        <f t="shared" si="4"/>
        <v>814183.48</v>
      </c>
      <c r="J292" s="4" t="s">
        <v>49</v>
      </c>
    </row>
    <row r="293" spans="1:10">
      <c r="A293" s="8" t="s">
        <v>496</v>
      </c>
      <c r="B293" s="8" t="s">
        <v>193</v>
      </c>
      <c r="C293" s="8" t="s">
        <v>52</v>
      </c>
      <c r="D293" s="7" t="s">
        <v>53</v>
      </c>
      <c r="E293" s="7" t="s">
        <v>122</v>
      </c>
      <c r="F293" s="7" t="s">
        <v>41</v>
      </c>
      <c r="G293" s="9">
        <v>597273</v>
      </c>
      <c r="H293" s="16">
        <v>0.18</v>
      </c>
      <c r="I293" s="9">
        <f t="shared" si="4"/>
        <v>704782.14</v>
      </c>
      <c r="J293" s="8" t="s">
        <v>49</v>
      </c>
    </row>
    <row r="294" spans="1:10">
      <c r="A294" s="4" t="s">
        <v>497</v>
      </c>
      <c r="B294" s="4" t="s">
        <v>143</v>
      </c>
      <c r="C294" s="4" t="s">
        <v>38</v>
      </c>
      <c r="D294" s="3" t="s">
        <v>39</v>
      </c>
      <c r="E294" s="3" t="s">
        <v>77</v>
      </c>
      <c r="F294" s="3" t="s">
        <v>48</v>
      </c>
      <c r="G294" s="5">
        <v>88929</v>
      </c>
      <c r="H294" s="15">
        <v>0.18</v>
      </c>
      <c r="I294" s="5">
        <f t="shared" si="4"/>
        <v>104936.22</v>
      </c>
      <c r="J294" s="4" t="s">
        <v>49</v>
      </c>
    </row>
    <row r="295" spans="1:10">
      <c r="A295" s="8" t="s">
        <v>498</v>
      </c>
      <c r="B295" s="8" t="s">
        <v>44</v>
      </c>
      <c r="C295" s="8" t="s">
        <v>52</v>
      </c>
      <c r="D295" s="7" t="s">
        <v>53</v>
      </c>
      <c r="E295" s="7" t="s">
        <v>60</v>
      </c>
      <c r="F295" s="7" t="s">
        <v>41</v>
      </c>
      <c r="G295" s="9">
        <v>689659</v>
      </c>
      <c r="H295" s="16">
        <v>0.18</v>
      </c>
      <c r="I295" s="9">
        <f t="shared" si="4"/>
        <v>813797.62</v>
      </c>
      <c r="J295" s="8" t="s">
        <v>42</v>
      </c>
    </row>
    <row r="296" spans="1:10">
      <c r="A296" s="4" t="s">
        <v>499</v>
      </c>
      <c r="B296" s="4" t="s">
        <v>156</v>
      </c>
      <c r="C296" s="4" t="s">
        <v>58</v>
      </c>
      <c r="D296" s="3" t="s">
        <v>59</v>
      </c>
      <c r="E296" s="3" t="s">
        <v>60</v>
      </c>
      <c r="F296" s="3" t="s">
        <v>48</v>
      </c>
      <c r="G296" s="5">
        <v>278048</v>
      </c>
      <c r="H296" s="15">
        <v>0.18</v>
      </c>
      <c r="I296" s="5">
        <f t="shared" si="4"/>
        <v>328096.63999999996</v>
      </c>
      <c r="J296" s="4" t="s">
        <v>49</v>
      </c>
    </row>
    <row r="297" spans="1:10">
      <c r="A297" s="8" t="s">
        <v>500</v>
      </c>
      <c r="B297" s="8" t="s">
        <v>388</v>
      </c>
      <c r="C297" s="8" t="s">
        <v>45</v>
      </c>
      <c r="D297" s="7" t="s">
        <v>46</v>
      </c>
      <c r="E297" s="7" t="s">
        <v>40</v>
      </c>
      <c r="F297" s="7" t="s">
        <v>74</v>
      </c>
      <c r="G297" s="9">
        <v>394077</v>
      </c>
      <c r="H297" s="16">
        <v>0.18</v>
      </c>
      <c r="I297" s="9">
        <f t="shared" si="4"/>
        <v>465010.86</v>
      </c>
      <c r="J297" s="8" t="s">
        <v>49</v>
      </c>
    </row>
    <row r="298" spans="1:10">
      <c r="A298" s="4" t="s">
        <v>501</v>
      </c>
      <c r="B298" s="4" t="s">
        <v>151</v>
      </c>
      <c r="C298" s="4" t="s">
        <v>63</v>
      </c>
      <c r="D298" s="3" t="s">
        <v>64</v>
      </c>
      <c r="E298" s="3" t="s">
        <v>40</v>
      </c>
      <c r="F298" s="3" t="s">
        <v>66</v>
      </c>
      <c r="G298" s="5">
        <v>338135</v>
      </c>
      <c r="H298" s="15">
        <v>0.18</v>
      </c>
      <c r="I298" s="5">
        <f t="shared" si="4"/>
        <v>398999.3</v>
      </c>
      <c r="J298" s="4" t="s">
        <v>49</v>
      </c>
    </row>
    <row r="299" spans="1:10">
      <c r="A299" s="8" t="s">
        <v>502</v>
      </c>
      <c r="B299" s="8" t="s">
        <v>191</v>
      </c>
      <c r="C299" s="8" t="s">
        <v>80</v>
      </c>
      <c r="D299" s="7" t="s">
        <v>81</v>
      </c>
      <c r="E299" s="7" t="s">
        <v>65</v>
      </c>
      <c r="F299" s="7" t="s">
        <v>41</v>
      </c>
      <c r="G299" s="9">
        <v>835985</v>
      </c>
      <c r="H299" s="16">
        <v>0.18</v>
      </c>
      <c r="I299" s="9">
        <f t="shared" si="4"/>
        <v>986462.29999999993</v>
      </c>
      <c r="J299" s="8" t="s">
        <v>49</v>
      </c>
    </row>
    <row r="300" spans="1:10">
      <c r="A300" s="4" t="s">
        <v>503</v>
      </c>
      <c r="B300" s="4" t="s">
        <v>205</v>
      </c>
      <c r="C300" s="4" t="s">
        <v>38</v>
      </c>
      <c r="D300" s="3" t="s">
        <v>39</v>
      </c>
      <c r="E300" s="3" t="s">
        <v>71</v>
      </c>
      <c r="F300" s="3" t="s">
        <v>41</v>
      </c>
      <c r="G300" s="5">
        <v>444613</v>
      </c>
      <c r="H300" s="15">
        <v>0.18</v>
      </c>
      <c r="I300" s="5">
        <f t="shared" si="4"/>
        <v>524643.34</v>
      </c>
      <c r="J300" s="4" t="s">
        <v>49</v>
      </c>
    </row>
    <row r="301" spans="1:10">
      <c r="A301" s="8" t="s">
        <v>504</v>
      </c>
      <c r="B301" s="8" t="s">
        <v>305</v>
      </c>
      <c r="C301" s="8" t="s">
        <v>58</v>
      </c>
      <c r="D301" s="7" t="s">
        <v>59</v>
      </c>
      <c r="E301" s="7" t="s">
        <v>82</v>
      </c>
      <c r="F301" s="7" t="s">
        <v>41</v>
      </c>
      <c r="G301" s="9">
        <v>1189107</v>
      </c>
      <c r="H301" s="16">
        <v>0.18</v>
      </c>
      <c r="I301" s="9">
        <f t="shared" si="4"/>
        <v>1403146.26</v>
      </c>
      <c r="J301" s="8" t="s">
        <v>49</v>
      </c>
    </row>
    <row r="302" spans="1:10">
      <c r="A302" s="4" t="s">
        <v>505</v>
      </c>
      <c r="B302" s="4" t="s">
        <v>199</v>
      </c>
      <c r="C302" s="4" t="s">
        <v>52</v>
      </c>
      <c r="D302" s="3" t="s">
        <v>53</v>
      </c>
      <c r="E302" s="3" t="s">
        <v>87</v>
      </c>
      <c r="F302" s="3" t="s">
        <v>55</v>
      </c>
      <c r="G302" s="5">
        <v>664126</v>
      </c>
      <c r="H302" s="15">
        <v>0.18</v>
      </c>
      <c r="I302" s="5">
        <f t="shared" si="4"/>
        <v>783668.67999999993</v>
      </c>
      <c r="J302" s="4" t="s">
        <v>49</v>
      </c>
    </row>
    <row r="303" spans="1:10">
      <c r="A303" s="8" t="s">
        <v>506</v>
      </c>
      <c r="B303" s="8" t="s">
        <v>76</v>
      </c>
      <c r="C303" s="8" t="s">
        <v>80</v>
      </c>
      <c r="D303" s="7" t="s">
        <v>81</v>
      </c>
      <c r="E303" s="7" t="s">
        <v>82</v>
      </c>
      <c r="F303" s="7" t="s">
        <v>41</v>
      </c>
      <c r="G303" s="9">
        <v>1160113</v>
      </c>
      <c r="H303" s="16">
        <v>0.18</v>
      </c>
      <c r="I303" s="9">
        <f t="shared" si="4"/>
        <v>1368933.3399999999</v>
      </c>
      <c r="J303" s="8" t="s">
        <v>49</v>
      </c>
    </row>
    <row r="304" spans="1:10">
      <c r="A304" s="4" t="s">
        <v>507</v>
      </c>
      <c r="B304" s="4" t="s">
        <v>508</v>
      </c>
      <c r="C304" s="4" t="s">
        <v>38</v>
      </c>
      <c r="D304" s="3" t="s">
        <v>39</v>
      </c>
      <c r="E304" s="3" t="s">
        <v>71</v>
      </c>
      <c r="F304" s="3" t="s">
        <v>55</v>
      </c>
      <c r="G304" s="5">
        <v>912851</v>
      </c>
      <c r="H304" s="15">
        <v>0.18</v>
      </c>
      <c r="I304" s="5">
        <f t="shared" si="4"/>
        <v>1077164.18</v>
      </c>
      <c r="J304" s="4" t="s">
        <v>49</v>
      </c>
    </row>
    <row r="305" spans="1:10">
      <c r="A305" s="8" t="s">
        <v>509</v>
      </c>
      <c r="B305" s="8" t="s">
        <v>191</v>
      </c>
      <c r="C305" s="8" t="s">
        <v>45</v>
      </c>
      <c r="D305" s="7" t="s">
        <v>46</v>
      </c>
      <c r="E305" s="7" t="s">
        <v>77</v>
      </c>
      <c r="F305" s="7" t="s">
        <v>55</v>
      </c>
      <c r="G305" s="9">
        <v>197728</v>
      </c>
      <c r="H305" s="16">
        <v>0.18</v>
      </c>
      <c r="I305" s="9">
        <f t="shared" si="4"/>
        <v>233319.03999999998</v>
      </c>
      <c r="J305" s="8" t="s">
        <v>49</v>
      </c>
    </row>
    <row r="306" spans="1:10">
      <c r="A306" s="4" t="s">
        <v>510</v>
      </c>
      <c r="B306" s="4" t="s">
        <v>258</v>
      </c>
      <c r="C306" s="4" t="s">
        <v>80</v>
      </c>
      <c r="D306" s="3" t="s">
        <v>81</v>
      </c>
      <c r="E306" s="3" t="s">
        <v>87</v>
      </c>
      <c r="F306" s="3" t="s">
        <v>66</v>
      </c>
      <c r="G306" s="5">
        <v>187258</v>
      </c>
      <c r="H306" s="15">
        <v>0.18</v>
      </c>
      <c r="I306" s="5">
        <f t="shared" si="4"/>
        <v>220964.44</v>
      </c>
      <c r="J306" s="4" t="s">
        <v>49</v>
      </c>
    </row>
    <row r="307" spans="1:10">
      <c r="A307" s="8" t="s">
        <v>511</v>
      </c>
      <c r="B307" s="8" t="s">
        <v>112</v>
      </c>
      <c r="C307" s="8" t="s">
        <v>58</v>
      </c>
      <c r="D307" s="7" t="s">
        <v>59</v>
      </c>
      <c r="E307" s="7" t="s">
        <v>60</v>
      </c>
      <c r="F307" s="7" t="s">
        <v>48</v>
      </c>
      <c r="G307" s="9">
        <v>103694</v>
      </c>
      <c r="H307" s="16">
        <v>0.18</v>
      </c>
      <c r="I307" s="9">
        <f t="shared" si="4"/>
        <v>122358.92</v>
      </c>
      <c r="J307" s="8" t="s">
        <v>49</v>
      </c>
    </row>
    <row r="308" spans="1:10">
      <c r="A308" s="4" t="s">
        <v>512</v>
      </c>
      <c r="B308" s="4" t="s">
        <v>316</v>
      </c>
      <c r="C308" s="4" t="s">
        <v>45</v>
      </c>
      <c r="D308" s="3" t="s">
        <v>46</v>
      </c>
      <c r="E308" s="3" t="s">
        <v>40</v>
      </c>
      <c r="F308" s="3" t="s">
        <v>41</v>
      </c>
      <c r="G308" s="5">
        <v>870839</v>
      </c>
      <c r="H308" s="15">
        <v>0.18</v>
      </c>
      <c r="I308" s="5">
        <f t="shared" si="4"/>
        <v>1027590.0199999999</v>
      </c>
      <c r="J308" s="4" t="s">
        <v>49</v>
      </c>
    </row>
    <row r="309" spans="1:10">
      <c r="A309" s="8" t="s">
        <v>513</v>
      </c>
      <c r="B309" s="8" t="s">
        <v>514</v>
      </c>
      <c r="C309" s="8" t="s">
        <v>38</v>
      </c>
      <c r="D309" s="7" t="s">
        <v>39</v>
      </c>
      <c r="E309" s="7" t="s">
        <v>82</v>
      </c>
      <c r="F309" s="7" t="s">
        <v>55</v>
      </c>
      <c r="G309" s="9">
        <v>204331</v>
      </c>
      <c r="H309" s="16">
        <v>0.18</v>
      </c>
      <c r="I309" s="9">
        <f t="shared" si="4"/>
        <v>241110.58</v>
      </c>
      <c r="J309" s="8" t="s">
        <v>49</v>
      </c>
    </row>
    <row r="310" spans="1:10">
      <c r="A310" s="4" t="s">
        <v>515</v>
      </c>
      <c r="B310" s="4" t="s">
        <v>516</v>
      </c>
      <c r="C310" s="4" t="s">
        <v>80</v>
      </c>
      <c r="D310" s="3" t="s">
        <v>81</v>
      </c>
      <c r="E310" s="3" t="s">
        <v>60</v>
      </c>
      <c r="F310" s="3" t="s">
        <v>74</v>
      </c>
      <c r="G310" s="5">
        <v>774809</v>
      </c>
      <c r="H310" s="15">
        <v>0.18</v>
      </c>
      <c r="I310" s="5">
        <f t="shared" si="4"/>
        <v>914274.62</v>
      </c>
      <c r="J310" s="4" t="s">
        <v>49</v>
      </c>
    </row>
    <row r="311" spans="1:10">
      <c r="A311" s="8" t="s">
        <v>517</v>
      </c>
      <c r="B311" s="8" t="s">
        <v>518</v>
      </c>
      <c r="C311" s="8" t="s">
        <v>173</v>
      </c>
      <c r="D311" s="7" t="s">
        <v>174</v>
      </c>
      <c r="E311" s="7" t="s">
        <v>71</v>
      </c>
      <c r="F311" s="7" t="s">
        <v>55</v>
      </c>
      <c r="G311" s="9">
        <v>123047</v>
      </c>
      <c r="H311" s="16">
        <v>0.18</v>
      </c>
      <c r="I311" s="9">
        <f t="shared" si="4"/>
        <v>145195.46</v>
      </c>
      <c r="J311" s="8" t="s">
        <v>49</v>
      </c>
    </row>
    <row r="312" spans="1:10">
      <c r="A312" s="4" t="s">
        <v>519</v>
      </c>
      <c r="B312" s="4" t="s">
        <v>520</v>
      </c>
      <c r="C312" s="4" t="s">
        <v>63</v>
      </c>
      <c r="D312" s="3" t="s">
        <v>64</v>
      </c>
      <c r="E312" s="3" t="s">
        <v>77</v>
      </c>
      <c r="F312" s="3" t="s">
        <v>41</v>
      </c>
      <c r="G312" s="5">
        <v>125206</v>
      </c>
      <c r="H312" s="15">
        <v>0.18</v>
      </c>
      <c r="I312" s="5">
        <f t="shared" si="4"/>
        <v>147743.07999999999</v>
      </c>
      <c r="J312" s="4" t="s">
        <v>49</v>
      </c>
    </row>
    <row r="313" spans="1:10">
      <c r="A313" s="8" t="s">
        <v>521</v>
      </c>
      <c r="B313" s="8" t="s">
        <v>522</v>
      </c>
      <c r="C313" s="8" t="s">
        <v>38</v>
      </c>
      <c r="D313" s="7" t="s">
        <v>39</v>
      </c>
      <c r="E313" s="7" t="s">
        <v>71</v>
      </c>
      <c r="F313" s="7" t="s">
        <v>66</v>
      </c>
      <c r="G313" s="9">
        <v>322570</v>
      </c>
      <c r="H313" s="16">
        <v>0.18</v>
      </c>
      <c r="I313" s="9">
        <f t="shared" si="4"/>
        <v>380632.6</v>
      </c>
      <c r="J313" s="8" t="s">
        <v>49</v>
      </c>
    </row>
    <row r="314" spans="1:10">
      <c r="A314" s="4" t="s">
        <v>523</v>
      </c>
      <c r="B314" s="4" t="s">
        <v>271</v>
      </c>
      <c r="C314" s="4" t="s">
        <v>52</v>
      </c>
      <c r="D314" s="3" t="s">
        <v>53</v>
      </c>
      <c r="E314" s="3" t="s">
        <v>47</v>
      </c>
      <c r="F314" s="3" t="s">
        <v>48</v>
      </c>
      <c r="G314" s="5">
        <v>854124</v>
      </c>
      <c r="H314" s="15">
        <v>0.18</v>
      </c>
      <c r="I314" s="5">
        <f t="shared" si="4"/>
        <v>1007866.32</v>
      </c>
      <c r="J314" s="4" t="s">
        <v>49</v>
      </c>
    </row>
    <row r="315" spans="1:10">
      <c r="A315" s="8" t="s">
        <v>524</v>
      </c>
      <c r="B315" s="8" t="s">
        <v>51</v>
      </c>
      <c r="C315" s="8" t="s">
        <v>80</v>
      </c>
      <c r="D315" s="7" t="s">
        <v>81</v>
      </c>
      <c r="E315" s="7" t="s">
        <v>60</v>
      </c>
      <c r="F315" s="7" t="s">
        <v>48</v>
      </c>
      <c r="G315" s="9">
        <v>2447596</v>
      </c>
      <c r="H315" s="16">
        <v>0.18</v>
      </c>
      <c r="I315" s="9">
        <f t="shared" si="4"/>
        <v>2888163.28</v>
      </c>
      <c r="J315" s="8" t="s">
        <v>49</v>
      </c>
    </row>
    <row r="316" spans="1:10">
      <c r="A316" s="4" t="s">
        <v>525</v>
      </c>
      <c r="B316" s="4" t="s">
        <v>234</v>
      </c>
      <c r="C316" s="4" t="s">
        <v>58</v>
      </c>
      <c r="D316" s="3" t="s">
        <v>59</v>
      </c>
      <c r="E316" s="3" t="s">
        <v>122</v>
      </c>
      <c r="F316" s="3" t="s">
        <v>66</v>
      </c>
      <c r="G316" s="5">
        <v>447153</v>
      </c>
      <c r="H316" s="15">
        <v>0.18</v>
      </c>
      <c r="I316" s="5">
        <f t="shared" si="4"/>
        <v>527640.53999999992</v>
      </c>
      <c r="J316" s="4" t="s">
        <v>49</v>
      </c>
    </row>
    <row r="317" spans="1:10">
      <c r="A317" s="8" t="s">
        <v>526</v>
      </c>
      <c r="B317" s="8" t="s">
        <v>209</v>
      </c>
      <c r="C317" s="8" t="s">
        <v>63</v>
      </c>
      <c r="D317" s="7" t="s">
        <v>64</v>
      </c>
      <c r="E317" s="7" t="s">
        <v>122</v>
      </c>
      <c r="F317" s="7" t="s">
        <v>55</v>
      </c>
      <c r="G317" s="9">
        <v>594162</v>
      </c>
      <c r="H317" s="16">
        <v>0.18</v>
      </c>
      <c r="I317" s="9">
        <f t="shared" si="4"/>
        <v>701111.15999999992</v>
      </c>
      <c r="J317" s="8" t="s">
        <v>49</v>
      </c>
    </row>
    <row r="318" spans="1:10">
      <c r="A318" s="4" t="s">
        <v>527</v>
      </c>
      <c r="B318" s="4" t="s">
        <v>528</v>
      </c>
      <c r="C318" s="4" t="s">
        <v>69</v>
      </c>
      <c r="D318" s="3" t="s">
        <v>70</v>
      </c>
      <c r="E318" s="3" t="s">
        <v>71</v>
      </c>
      <c r="F318" s="3" t="s">
        <v>55</v>
      </c>
      <c r="G318" s="5">
        <v>634644</v>
      </c>
      <c r="H318" s="15">
        <v>0.18</v>
      </c>
      <c r="I318" s="5">
        <f t="shared" si="4"/>
        <v>748879.91999999993</v>
      </c>
      <c r="J318" s="4" t="s">
        <v>49</v>
      </c>
    </row>
    <row r="319" spans="1:10">
      <c r="A319" s="8" t="s">
        <v>529</v>
      </c>
      <c r="B319" s="8" t="s">
        <v>242</v>
      </c>
      <c r="C319" s="8" t="s">
        <v>38</v>
      </c>
      <c r="D319" s="7" t="s">
        <v>39</v>
      </c>
      <c r="E319" s="7" t="s">
        <v>73</v>
      </c>
      <c r="F319" s="7" t="s">
        <v>41</v>
      </c>
      <c r="G319" s="9">
        <v>276159</v>
      </c>
      <c r="H319" s="16">
        <v>0.18</v>
      </c>
      <c r="I319" s="9">
        <f t="shared" si="4"/>
        <v>325867.62</v>
      </c>
      <c r="J319" s="8" t="s">
        <v>49</v>
      </c>
    </row>
    <row r="320" spans="1:10">
      <c r="A320" s="4" t="s">
        <v>530</v>
      </c>
      <c r="B320" s="4" t="s">
        <v>213</v>
      </c>
      <c r="C320" s="4" t="s">
        <v>69</v>
      </c>
      <c r="D320" s="3" t="s">
        <v>70</v>
      </c>
      <c r="E320" s="3" t="s">
        <v>77</v>
      </c>
      <c r="F320" s="3" t="s">
        <v>48</v>
      </c>
      <c r="G320" s="5">
        <v>415758</v>
      </c>
      <c r="H320" s="15">
        <v>0.18</v>
      </c>
      <c r="I320" s="5">
        <f t="shared" si="4"/>
        <v>490594.44</v>
      </c>
      <c r="J320" s="4" t="s">
        <v>49</v>
      </c>
    </row>
    <row r="321" spans="1:10">
      <c r="A321" s="8" t="s">
        <v>531</v>
      </c>
      <c r="B321" s="8" t="s">
        <v>532</v>
      </c>
      <c r="C321" s="8" t="s">
        <v>58</v>
      </c>
      <c r="D321" s="7" t="s">
        <v>59</v>
      </c>
      <c r="E321" s="7" t="s">
        <v>47</v>
      </c>
      <c r="F321" s="7" t="s">
        <v>74</v>
      </c>
      <c r="G321" s="9">
        <v>727542</v>
      </c>
      <c r="H321" s="16">
        <v>0.18</v>
      </c>
      <c r="I321" s="9">
        <f t="shared" si="4"/>
        <v>858499.55999999994</v>
      </c>
      <c r="J321" s="8" t="s">
        <v>49</v>
      </c>
    </row>
    <row r="322" spans="1:10">
      <c r="A322" s="4" t="s">
        <v>533</v>
      </c>
      <c r="B322" s="4" t="s">
        <v>263</v>
      </c>
      <c r="C322" s="4" t="s">
        <v>63</v>
      </c>
      <c r="D322" s="3" t="s">
        <v>64</v>
      </c>
      <c r="E322" s="3" t="s">
        <v>100</v>
      </c>
      <c r="F322" s="3" t="s">
        <v>48</v>
      </c>
      <c r="G322" s="5">
        <v>200183</v>
      </c>
      <c r="H322" s="15">
        <v>0.18</v>
      </c>
      <c r="I322" s="5">
        <f t="shared" ref="I322:I385" si="5">G322*(1+H322)</f>
        <v>236215.93999999997</v>
      </c>
      <c r="J322" s="4" t="s">
        <v>49</v>
      </c>
    </row>
    <row r="323" spans="1:10">
      <c r="A323" s="8" t="s">
        <v>534</v>
      </c>
      <c r="B323" s="8" t="s">
        <v>403</v>
      </c>
      <c r="C323" s="8" t="s">
        <v>69</v>
      </c>
      <c r="D323" s="7" t="s">
        <v>70</v>
      </c>
      <c r="E323" s="7" t="s">
        <v>87</v>
      </c>
      <c r="F323" s="7" t="s">
        <v>48</v>
      </c>
      <c r="G323" s="9">
        <v>1339685</v>
      </c>
      <c r="H323" s="16">
        <v>0.18</v>
      </c>
      <c r="I323" s="9">
        <f t="shared" si="5"/>
        <v>1580828.2999999998</v>
      </c>
      <c r="J323" s="8" t="s">
        <v>49</v>
      </c>
    </row>
    <row r="324" spans="1:10">
      <c r="A324" s="4" t="s">
        <v>535</v>
      </c>
      <c r="B324" s="4" t="s">
        <v>199</v>
      </c>
      <c r="C324" s="4" t="s">
        <v>69</v>
      </c>
      <c r="D324" s="3" t="s">
        <v>70</v>
      </c>
      <c r="E324" s="3" t="s">
        <v>73</v>
      </c>
      <c r="F324" s="3" t="s">
        <v>74</v>
      </c>
      <c r="G324" s="5">
        <v>327586</v>
      </c>
      <c r="H324" s="15">
        <v>0.18</v>
      </c>
      <c r="I324" s="5">
        <f t="shared" si="5"/>
        <v>386551.48</v>
      </c>
      <c r="J324" s="4" t="s">
        <v>49</v>
      </c>
    </row>
    <row r="325" spans="1:10">
      <c r="A325" s="8" t="s">
        <v>536</v>
      </c>
      <c r="B325" s="8" t="s">
        <v>229</v>
      </c>
      <c r="C325" s="8" t="s">
        <v>80</v>
      </c>
      <c r="D325" s="7" t="s">
        <v>81</v>
      </c>
      <c r="E325" s="7" t="s">
        <v>71</v>
      </c>
      <c r="F325" s="7" t="s">
        <v>74</v>
      </c>
      <c r="G325" s="9">
        <v>308361</v>
      </c>
      <c r="H325" s="16">
        <v>0.18</v>
      </c>
      <c r="I325" s="9">
        <f t="shared" si="5"/>
        <v>363865.98</v>
      </c>
      <c r="J325" s="8" t="s">
        <v>49</v>
      </c>
    </row>
    <row r="326" spans="1:10">
      <c r="A326" s="4" t="s">
        <v>537</v>
      </c>
      <c r="B326" s="4" t="s">
        <v>115</v>
      </c>
      <c r="C326" s="4" t="s">
        <v>63</v>
      </c>
      <c r="D326" s="3" t="s">
        <v>64</v>
      </c>
      <c r="E326" s="3" t="s">
        <v>82</v>
      </c>
      <c r="F326" s="3" t="s">
        <v>55</v>
      </c>
      <c r="G326" s="5">
        <v>95536</v>
      </c>
      <c r="H326" s="15">
        <v>0.18</v>
      </c>
      <c r="I326" s="5">
        <f t="shared" si="5"/>
        <v>112732.48</v>
      </c>
      <c r="J326" s="4" t="s">
        <v>49</v>
      </c>
    </row>
    <row r="327" spans="1:10">
      <c r="A327" s="8" t="s">
        <v>538</v>
      </c>
      <c r="B327" s="8" t="s">
        <v>158</v>
      </c>
      <c r="C327" s="8" t="s">
        <v>173</v>
      </c>
      <c r="D327" s="7" t="s">
        <v>174</v>
      </c>
      <c r="E327" s="7" t="s">
        <v>71</v>
      </c>
      <c r="F327" s="7" t="s">
        <v>55</v>
      </c>
      <c r="G327" s="9">
        <v>685458</v>
      </c>
      <c r="H327" s="16">
        <v>0.18</v>
      </c>
      <c r="I327" s="9">
        <f t="shared" si="5"/>
        <v>808840.44</v>
      </c>
      <c r="J327" s="8" t="s">
        <v>49</v>
      </c>
    </row>
    <row r="328" spans="1:10">
      <c r="A328" s="4" t="s">
        <v>539</v>
      </c>
      <c r="B328" s="4" t="s">
        <v>540</v>
      </c>
      <c r="C328" s="4" t="s">
        <v>173</v>
      </c>
      <c r="D328" s="3" t="s">
        <v>174</v>
      </c>
      <c r="E328" s="3" t="s">
        <v>77</v>
      </c>
      <c r="F328" s="3" t="s">
        <v>41</v>
      </c>
      <c r="G328" s="5">
        <v>832047</v>
      </c>
      <c r="H328" s="15">
        <v>0.18</v>
      </c>
      <c r="I328" s="5">
        <f t="shared" si="5"/>
        <v>981815.46</v>
      </c>
      <c r="J328" s="4" t="s">
        <v>49</v>
      </c>
    </row>
    <row r="329" spans="1:10">
      <c r="A329" s="8" t="s">
        <v>541</v>
      </c>
      <c r="B329" s="8" t="s">
        <v>383</v>
      </c>
      <c r="C329" s="8" t="s">
        <v>52</v>
      </c>
      <c r="D329" s="7" t="s">
        <v>53</v>
      </c>
      <c r="E329" s="7" t="s">
        <v>71</v>
      </c>
      <c r="F329" s="7" t="s">
        <v>66</v>
      </c>
      <c r="G329" s="9">
        <v>708657</v>
      </c>
      <c r="H329" s="16">
        <v>0.18</v>
      </c>
      <c r="I329" s="9">
        <f t="shared" si="5"/>
        <v>836215.26</v>
      </c>
      <c r="J329" s="8" t="s">
        <v>49</v>
      </c>
    </row>
    <row r="330" spans="1:10">
      <c r="A330" s="4" t="s">
        <v>542</v>
      </c>
      <c r="B330" s="4" t="s">
        <v>166</v>
      </c>
      <c r="C330" s="4" t="s">
        <v>52</v>
      </c>
      <c r="D330" s="3" t="s">
        <v>53</v>
      </c>
      <c r="E330" s="3" t="s">
        <v>122</v>
      </c>
      <c r="F330" s="3" t="s">
        <v>48</v>
      </c>
      <c r="G330" s="5">
        <v>91730</v>
      </c>
      <c r="H330" s="15">
        <v>0.18</v>
      </c>
      <c r="I330" s="5">
        <f t="shared" si="5"/>
        <v>108241.4</v>
      </c>
      <c r="J330" s="4" t="s">
        <v>49</v>
      </c>
    </row>
    <row r="331" spans="1:10">
      <c r="A331" s="8" t="s">
        <v>543</v>
      </c>
      <c r="B331" s="8" t="s">
        <v>258</v>
      </c>
      <c r="C331" s="8" t="s">
        <v>58</v>
      </c>
      <c r="D331" s="7" t="s">
        <v>59</v>
      </c>
      <c r="E331" s="7" t="s">
        <v>54</v>
      </c>
      <c r="F331" s="7" t="s">
        <v>48</v>
      </c>
      <c r="G331" s="9">
        <v>533540</v>
      </c>
      <c r="H331" s="16">
        <v>0.18</v>
      </c>
      <c r="I331" s="9">
        <f t="shared" si="5"/>
        <v>629577.19999999995</v>
      </c>
      <c r="J331" s="8" t="s">
        <v>49</v>
      </c>
    </row>
    <row r="332" spans="1:10">
      <c r="A332" s="4" t="s">
        <v>544</v>
      </c>
      <c r="B332" s="4" t="s">
        <v>252</v>
      </c>
      <c r="C332" s="4" t="s">
        <v>58</v>
      </c>
      <c r="D332" s="3" t="s">
        <v>59</v>
      </c>
      <c r="E332" s="3" t="s">
        <v>65</v>
      </c>
      <c r="F332" s="3" t="s">
        <v>41</v>
      </c>
      <c r="G332" s="5">
        <v>812691</v>
      </c>
      <c r="H332" s="15">
        <v>0.18</v>
      </c>
      <c r="I332" s="5">
        <f t="shared" si="5"/>
        <v>958975.38</v>
      </c>
      <c r="J332" s="4" t="s">
        <v>49</v>
      </c>
    </row>
    <row r="333" spans="1:10">
      <c r="A333" s="8" t="s">
        <v>545</v>
      </c>
      <c r="B333" s="8" t="s">
        <v>374</v>
      </c>
      <c r="C333" s="8" t="s">
        <v>58</v>
      </c>
      <c r="D333" s="7" t="s">
        <v>59</v>
      </c>
      <c r="E333" s="7" t="s">
        <v>87</v>
      </c>
      <c r="F333" s="7" t="s">
        <v>74</v>
      </c>
      <c r="G333" s="9">
        <v>343932</v>
      </c>
      <c r="H333" s="16">
        <v>0.18</v>
      </c>
      <c r="I333" s="9">
        <f t="shared" si="5"/>
        <v>405839.75999999995</v>
      </c>
      <c r="J333" s="8" t="s">
        <v>49</v>
      </c>
    </row>
    <row r="334" spans="1:10">
      <c r="A334" s="4" t="s">
        <v>546</v>
      </c>
      <c r="B334" s="4" t="s">
        <v>335</v>
      </c>
      <c r="C334" s="4" t="s">
        <v>63</v>
      </c>
      <c r="D334" s="3" t="s">
        <v>64</v>
      </c>
      <c r="E334" s="3" t="s">
        <v>77</v>
      </c>
      <c r="F334" s="3" t="s">
        <v>48</v>
      </c>
      <c r="G334" s="5">
        <v>526594</v>
      </c>
      <c r="H334" s="15">
        <v>0.18</v>
      </c>
      <c r="I334" s="5">
        <f t="shared" si="5"/>
        <v>621380.91999999993</v>
      </c>
      <c r="J334" s="4" t="s">
        <v>49</v>
      </c>
    </row>
    <row r="335" spans="1:10">
      <c r="A335" s="8" t="s">
        <v>547</v>
      </c>
      <c r="B335" s="8" t="s">
        <v>263</v>
      </c>
      <c r="C335" s="8" t="s">
        <v>52</v>
      </c>
      <c r="D335" s="7" t="s">
        <v>53</v>
      </c>
      <c r="E335" s="7" t="s">
        <v>60</v>
      </c>
      <c r="F335" s="7" t="s">
        <v>74</v>
      </c>
      <c r="G335" s="9">
        <v>342262</v>
      </c>
      <c r="H335" s="16">
        <v>0.18</v>
      </c>
      <c r="I335" s="9">
        <f t="shared" si="5"/>
        <v>403869.16</v>
      </c>
      <c r="J335" s="8" t="s">
        <v>49</v>
      </c>
    </row>
    <row r="336" spans="1:10">
      <c r="A336" s="4" t="s">
        <v>548</v>
      </c>
      <c r="B336" s="4" t="s">
        <v>141</v>
      </c>
      <c r="C336" s="4" t="s">
        <v>58</v>
      </c>
      <c r="D336" s="3" t="s">
        <v>59</v>
      </c>
      <c r="E336" s="3" t="s">
        <v>71</v>
      </c>
      <c r="F336" s="3" t="s">
        <v>48</v>
      </c>
      <c r="G336" s="5">
        <v>457565</v>
      </c>
      <c r="H336" s="15">
        <v>0.18</v>
      </c>
      <c r="I336" s="5">
        <f t="shared" si="5"/>
        <v>539926.69999999995</v>
      </c>
      <c r="J336" s="4" t="s">
        <v>49</v>
      </c>
    </row>
    <row r="337" spans="1:10">
      <c r="A337" s="8" t="s">
        <v>549</v>
      </c>
      <c r="B337" s="8" t="s">
        <v>128</v>
      </c>
      <c r="C337" s="8" t="s">
        <v>38</v>
      </c>
      <c r="D337" s="7" t="s">
        <v>39</v>
      </c>
      <c r="E337" s="7" t="s">
        <v>47</v>
      </c>
      <c r="F337" s="7" t="s">
        <v>41</v>
      </c>
      <c r="G337" s="9">
        <v>609855</v>
      </c>
      <c r="H337" s="16">
        <v>0.18</v>
      </c>
      <c r="I337" s="9">
        <f t="shared" si="5"/>
        <v>719628.89999999991</v>
      </c>
      <c r="J337" s="8" t="s">
        <v>49</v>
      </c>
    </row>
    <row r="338" spans="1:10">
      <c r="A338" s="4" t="s">
        <v>550</v>
      </c>
      <c r="B338" s="4" t="s">
        <v>145</v>
      </c>
      <c r="C338" s="4" t="s">
        <v>38</v>
      </c>
      <c r="D338" s="3" t="s">
        <v>39</v>
      </c>
      <c r="E338" s="3" t="s">
        <v>71</v>
      </c>
      <c r="F338" s="3" t="s">
        <v>48</v>
      </c>
      <c r="G338" s="5">
        <v>566648</v>
      </c>
      <c r="H338" s="15">
        <v>0.18</v>
      </c>
      <c r="I338" s="5">
        <f t="shared" si="5"/>
        <v>668644.64</v>
      </c>
      <c r="J338" s="4" t="s">
        <v>49</v>
      </c>
    </row>
    <row r="339" spans="1:10">
      <c r="A339" s="8" t="s">
        <v>551</v>
      </c>
      <c r="B339" s="8" t="s">
        <v>416</v>
      </c>
      <c r="C339" s="8" t="s">
        <v>80</v>
      </c>
      <c r="D339" s="7" t="s">
        <v>81</v>
      </c>
      <c r="E339" s="7" t="s">
        <v>73</v>
      </c>
      <c r="F339" s="7" t="s">
        <v>74</v>
      </c>
      <c r="G339" s="9">
        <v>76368</v>
      </c>
      <c r="H339" s="16">
        <v>0.18</v>
      </c>
      <c r="I339" s="9">
        <f t="shared" si="5"/>
        <v>90114.239999999991</v>
      </c>
      <c r="J339" s="8" t="s">
        <v>49</v>
      </c>
    </row>
    <row r="340" spans="1:10">
      <c r="A340" s="4" t="s">
        <v>552</v>
      </c>
      <c r="B340" s="4" t="s">
        <v>207</v>
      </c>
      <c r="C340" s="4" t="s">
        <v>63</v>
      </c>
      <c r="D340" s="3" t="s">
        <v>64</v>
      </c>
      <c r="E340" s="3" t="s">
        <v>87</v>
      </c>
      <c r="F340" s="3" t="s">
        <v>41</v>
      </c>
      <c r="G340" s="5">
        <v>274513</v>
      </c>
      <c r="H340" s="15">
        <v>0.18</v>
      </c>
      <c r="I340" s="5">
        <f t="shared" si="5"/>
        <v>323925.33999999997</v>
      </c>
      <c r="J340" s="4" t="s">
        <v>49</v>
      </c>
    </row>
    <row r="341" spans="1:10">
      <c r="A341" s="8" t="s">
        <v>553</v>
      </c>
      <c r="B341" s="8" t="s">
        <v>229</v>
      </c>
      <c r="C341" s="8" t="s">
        <v>45</v>
      </c>
      <c r="D341" s="7" t="s">
        <v>46</v>
      </c>
      <c r="E341" s="7" t="s">
        <v>47</v>
      </c>
      <c r="F341" s="7" t="s">
        <v>48</v>
      </c>
      <c r="G341" s="9">
        <v>409195</v>
      </c>
      <c r="H341" s="16">
        <v>0.18</v>
      </c>
      <c r="I341" s="9">
        <f t="shared" si="5"/>
        <v>482850.1</v>
      </c>
      <c r="J341" s="8" t="s">
        <v>49</v>
      </c>
    </row>
    <row r="342" spans="1:10">
      <c r="A342" s="4" t="s">
        <v>554</v>
      </c>
      <c r="B342" s="4" t="s">
        <v>168</v>
      </c>
      <c r="C342" s="4" t="s">
        <v>80</v>
      </c>
      <c r="D342" s="3" t="s">
        <v>81</v>
      </c>
      <c r="E342" s="3" t="s">
        <v>60</v>
      </c>
      <c r="F342" s="3" t="s">
        <v>48</v>
      </c>
      <c r="G342" s="5">
        <v>1089909</v>
      </c>
      <c r="H342" s="15">
        <v>0.18</v>
      </c>
      <c r="I342" s="5">
        <f t="shared" si="5"/>
        <v>1286092.6199999999</v>
      </c>
      <c r="J342" s="4" t="s">
        <v>49</v>
      </c>
    </row>
    <row r="343" spans="1:10">
      <c r="A343" s="8" t="s">
        <v>555</v>
      </c>
      <c r="B343" s="8" t="s">
        <v>556</v>
      </c>
      <c r="C343" s="8" t="s">
        <v>173</v>
      </c>
      <c r="D343" s="7" t="s">
        <v>174</v>
      </c>
      <c r="E343" s="7" t="s">
        <v>54</v>
      </c>
      <c r="F343" s="7" t="s">
        <v>74</v>
      </c>
      <c r="G343" s="9">
        <v>172438</v>
      </c>
      <c r="H343" s="16">
        <v>0.18</v>
      </c>
      <c r="I343" s="9">
        <f t="shared" si="5"/>
        <v>203476.84</v>
      </c>
      <c r="J343" s="8" t="s">
        <v>49</v>
      </c>
    </row>
    <row r="344" spans="1:10">
      <c r="A344" s="4" t="s">
        <v>557</v>
      </c>
      <c r="B344" s="4" t="s">
        <v>318</v>
      </c>
      <c r="C344" s="4" t="s">
        <v>38</v>
      </c>
      <c r="D344" s="3" t="s">
        <v>39</v>
      </c>
      <c r="E344" s="3" t="s">
        <v>73</v>
      </c>
      <c r="F344" s="3" t="s">
        <v>66</v>
      </c>
      <c r="G344" s="5">
        <v>2578284</v>
      </c>
      <c r="H344" s="15">
        <v>0.18</v>
      </c>
      <c r="I344" s="5">
        <f t="shared" si="5"/>
        <v>3042375.1199999996</v>
      </c>
      <c r="J344" s="4" t="s">
        <v>49</v>
      </c>
    </row>
    <row r="345" spans="1:10">
      <c r="A345" s="8" t="s">
        <v>558</v>
      </c>
      <c r="B345" s="8" t="s">
        <v>266</v>
      </c>
      <c r="C345" s="8" t="s">
        <v>38</v>
      </c>
      <c r="D345" s="7" t="s">
        <v>39</v>
      </c>
      <c r="E345" s="7" t="s">
        <v>40</v>
      </c>
      <c r="F345" s="7" t="s">
        <v>48</v>
      </c>
      <c r="G345" s="9">
        <v>598589</v>
      </c>
      <c r="H345" s="16">
        <v>0.18</v>
      </c>
      <c r="I345" s="9">
        <f t="shared" si="5"/>
        <v>706335.02</v>
      </c>
      <c r="J345" s="8" t="s">
        <v>49</v>
      </c>
    </row>
    <row r="346" spans="1:10">
      <c r="A346" s="4" t="s">
        <v>559</v>
      </c>
      <c r="B346" s="4" t="s">
        <v>540</v>
      </c>
      <c r="C346" s="4" t="s">
        <v>173</v>
      </c>
      <c r="D346" s="3" t="s">
        <v>174</v>
      </c>
      <c r="E346" s="3" t="s">
        <v>71</v>
      </c>
      <c r="F346" s="3" t="s">
        <v>74</v>
      </c>
      <c r="G346" s="5">
        <v>550468</v>
      </c>
      <c r="H346" s="15">
        <v>0.18</v>
      </c>
      <c r="I346" s="5">
        <f t="shared" si="5"/>
        <v>649552.24</v>
      </c>
      <c r="J346" s="4" t="s">
        <v>49</v>
      </c>
    </row>
    <row r="347" spans="1:10">
      <c r="A347" s="8" t="s">
        <v>560</v>
      </c>
      <c r="B347" s="8" t="s">
        <v>294</v>
      </c>
      <c r="C347" s="8" t="s">
        <v>63</v>
      </c>
      <c r="D347" s="7" t="s">
        <v>64</v>
      </c>
      <c r="E347" s="7" t="s">
        <v>87</v>
      </c>
      <c r="F347" s="7" t="s">
        <v>66</v>
      </c>
      <c r="G347" s="9">
        <v>1326554</v>
      </c>
      <c r="H347" s="16">
        <v>0.18</v>
      </c>
      <c r="I347" s="9">
        <f t="shared" si="5"/>
        <v>1565333.72</v>
      </c>
      <c r="J347" s="8" t="s">
        <v>49</v>
      </c>
    </row>
    <row r="348" spans="1:10">
      <c r="A348" s="4" t="s">
        <v>561</v>
      </c>
      <c r="B348" s="4" t="s">
        <v>211</v>
      </c>
      <c r="C348" s="4" t="s">
        <v>52</v>
      </c>
      <c r="D348" s="3" t="s">
        <v>53</v>
      </c>
      <c r="E348" s="3" t="s">
        <v>71</v>
      </c>
      <c r="F348" s="3" t="s">
        <v>55</v>
      </c>
      <c r="G348" s="5">
        <v>452218</v>
      </c>
      <c r="H348" s="15">
        <v>0.18</v>
      </c>
      <c r="I348" s="5">
        <f t="shared" si="5"/>
        <v>533617.24</v>
      </c>
      <c r="J348" s="4" t="s">
        <v>49</v>
      </c>
    </row>
    <row r="349" spans="1:10">
      <c r="A349" s="8" t="s">
        <v>562</v>
      </c>
      <c r="B349" s="8" t="s">
        <v>483</v>
      </c>
      <c r="C349" s="8" t="s">
        <v>45</v>
      </c>
      <c r="D349" s="7" t="s">
        <v>46</v>
      </c>
      <c r="E349" s="7" t="s">
        <v>40</v>
      </c>
      <c r="F349" s="7" t="s">
        <v>41</v>
      </c>
      <c r="G349" s="9">
        <v>1368115</v>
      </c>
      <c r="H349" s="16">
        <v>0.18</v>
      </c>
      <c r="I349" s="9">
        <f t="shared" si="5"/>
        <v>1614375.7</v>
      </c>
      <c r="J349" s="8" t="s">
        <v>49</v>
      </c>
    </row>
    <row r="350" spans="1:10">
      <c r="A350" s="4" t="s">
        <v>563</v>
      </c>
      <c r="B350" s="4" t="s">
        <v>564</v>
      </c>
      <c r="C350" s="4" t="s">
        <v>52</v>
      </c>
      <c r="D350" s="3" t="s">
        <v>53</v>
      </c>
      <c r="E350" s="3" t="s">
        <v>73</v>
      </c>
      <c r="F350" s="3" t="s">
        <v>66</v>
      </c>
      <c r="G350" s="5">
        <v>507349</v>
      </c>
      <c r="H350" s="15">
        <v>0.18</v>
      </c>
      <c r="I350" s="5">
        <f t="shared" si="5"/>
        <v>598671.81999999995</v>
      </c>
      <c r="J350" s="4" t="s">
        <v>49</v>
      </c>
    </row>
    <row r="351" spans="1:10">
      <c r="A351" s="8" t="s">
        <v>565</v>
      </c>
      <c r="B351" s="8" t="s">
        <v>240</v>
      </c>
      <c r="C351" s="8" t="s">
        <v>52</v>
      </c>
      <c r="D351" s="7" t="s">
        <v>53</v>
      </c>
      <c r="E351" s="7" t="s">
        <v>82</v>
      </c>
      <c r="F351" s="7" t="s">
        <v>74</v>
      </c>
      <c r="G351" s="9">
        <v>919367</v>
      </c>
      <c r="H351" s="16">
        <v>0.18</v>
      </c>
      <c r="I351" s="9">
        <f t="shared" si="5"/>
        <v>1084853.06</v>
      </c>
      <c r="J351" s="8" t="s">
        <v>49</v>
      </c>
    </row>
    <row r="352" spans="1:10">
      <c r="A352" s="4" t="s">
        <v>566</v>
      </c>
      <c r="B352" s="4" t="s">
        <v>242</v>
      </c>
      <c r="C352" s="4" t="s">
        <v>38</v>
      </c>
      <c r="D352" s="3" t="s">
        <v>39</v>
      </c>
      <c r="E352" s="3" t="s">
        <v>77</v>
      </c>
      <c r="F352" s="3" t="s">
        <v>74</v>
      </c>
      <c r="G352" s="5">
        <v>810213</v>
      </c>
      <c r="H352" s="15">
        <v>0.18</v>
      </c>
      <c r="I352" s="5">
        <f t="shared" si="5"/>
        <v>956051.34</v>
      </c>
      <c r="J352" s="4" t="s">
        <v>49</v>
      </c>
    </row>
    <row r="353" spans="1:10">
      <c r="A353" s="8" t="s">
        <v>567</v>
      </c>
      <c r="B353" s="8" t="s">
        <v>121</v>
      </c>
      <c r="C353" s="8" t="s">
        <v>52</v>
      </c>
      <c r="D353" s="7" t="s">
        <v>53</v>
      </c>
      <c r="E353" s="7" t="s">
        <v>71</v>
      </c>
      <c r="F353" s="7" t="s">
        <v>41</v>
      </c>
      <c r="G353" s="9">
        <v>655877</v>
      </c>
      <c r="H353" s="16">
        <v>0.18</v>
      </c>
      <c r="I353" s="9">
        <f t="shared" si="5"/>
        <v>773934.86</v>
      </c>
      <c r="J353" s="8" t="s">
        <v>49</v>
      </c>
    </row>
    <row r="354" spans="1:10">
      <c r="A354" s="4" t="s">
        <v>568</v>
      </c>
      <c r="B354" s="4" t="s">
        <v>213</v>
      </c>
      <c r="C354" s="4" t="s">
        <v>45</v>
      </c>
      <c r="D354" s="3" t="s">
        <v>46</v>
      </c>
      <c r="E354" s="3" t="s">
        <v>100</v>
      </c>
      <c r="F354" s="3" t="s">
        <v>66</v>
      </c>
      <c r="G354" s="5">
        <v>2319399</v>
      </c>
      <c r="H354" s="15">
        <v>0.18</v>
      </c>
      <c r="I354" s="5">
        <f t="shared" si="5"/>
        <v>2736890.82</v>
      </c>
      <c r="J354" s="4" t="s">
        <v>49</v>
      </c>
    </row>
    <row r="355" spans="1:10">
      <c r="A355" s="8" t="s">
        <v>569</v>
      </c>
      <c r="B355" s="8" t="s">
        <v>570</v>
      </c>
      <c r="C355" s="8" t="s">
        <v>69</v>
      </c>
      <c r="D355" s="7" t="s">
        <v>70</v>
      </c>
      <c r="E355" s="7" t="s">
        <v>77</v>
      </c>
      <c r="F355" s="7" t="s">
        <v>48</v>
      </c>
      <c r="G355" s="9">
        <v>340412</v>
      </c>
      <c r="H355" s="16">
        <v>0.18</v>
      </c>
      <c r="I355" s="9">
        <f t="shared" si="5"/>
        <v>401686.16</v>
      </c>
      <c r="J355" s="8" t="s">
        <v>49</v>
      </c>
    </row>
    <row r="356" spans="1:10">
      <c r="A356" s="4" t="s">
        <v>571</v>
      </c>
      <c r="B356" s="4" t="s">
        <v>211</v>
      </c>
      <c r="C356" s="4" t="s">
        <v>45</v>
      </c>
      <c r="D356" s="3" t="s">
        <v>46</v>
      </c>
      <c r="E356" s="3" t="s">
        <v>82</v>
      </c>
      <c r="F356" s="3" t="s">
        <v>74</v>
      </c>
      <c r="G356" s="5">
        <v>127983</v>
      </c>
      <c r="H356" s="15">
        <v>0.18</v>
      </c>
      <c r="I356" s="5">
        <f t="shared" si="5"/>
        <v>151019.94</v>
      </c>
      <c r="J356" s="4" t="s">
        <v>49</v>
      </c>
    </row>
    <row r="357" spans="1:10">
      <c r="A357" s="8" t="s">
        <v>572</v>
      </c>
      <c r="B357" s="8" t="s">
        <v>164</v>
      </c>
      <c r="C357" s="8" t="s">
        <v>38</v>
      </c>
      <c r="D357" s="7" t="s">
        <v>39</v>
      </c>
      <c r="E357" s="7" t="s">
        <v>100</v>
      </c>
      <c r="F357" s="7" t="s">
        <v>74</v>
      </c>
      <c r="G357" s="9">
        <v>1581181</v>
      </c>
      <c r="H357" s="16">
        <v>0.18</v>
      </c>
      <c r="I357" s="9">
        <f t="shared" si="5"/>
        <v>1865793.5799999998</v>
      </c>
      <c r="J357" s="8" t="s">
        <v>49</v>
      </c>
    </row>
    <row r="358" spans="1:10">
      <c r="A358" s="4" t="s">
        <v>573</v>
      </c>
      <c r="B358" s="4" t="s">
        <v>178</v>
      </c>
      <c r="C358" s="4" t="s">
        <v>69</v>
      </c>
      <c r="D358" s="3" t="s">
        <v>70</v>
      </c>
      <c r="E358" s="3" t="s">
        <v>60</v>
      </c>
      <c r="F358" s="3" t="s">
        <v>41</v>
      </c>
      <c r="G358" s="5">
        <v>1422383</v>
      </c>
      <c r="H358" s="15">
        <v>0.18</v>
      </c>
      <c r="I358" s="5">
        <f t="shared" si="5"/>
        <v>1678411.94</v>
      </c>
      <c r="J358" s="4" t="s">
        <v>42</v>
      </c>
    </row>
    <row r="359" spans="1:10">
      <c r="A359" s="8" t="s">
        <v>574</v>
      </c>
      <c r="B359" s="8" t="s">
        <v>252</v>
      </c>
      <c r="C359" s="8" t="s">
        <v>52</v>
      </c>
      <c r="D359" s="7" t="s">
        <v>53</v>
      </c>
      <c r="E359" s="7" t="s">
        <v>122</v>
      </c>
      <c r="F359" s="7" t="s">
        <v>55</v>
      </c>
      <c r="G359" s="9">
        <v>176192</v>
      </c>
      <c r="H359" s="16">
        <v>0.18</v>
      </c>
      <c r="I359" s="9">
        <f t="shared" si="5"/>
        <v>207906.56</v>
      </c>
      <c r="J359" s="8" t="s">
        <v>49</v>
      </c>
    </row>
    <row r="360" spans="1:10">
      <c r="A360" s="4" t="s">
        <v>575</v>
      </c>
      <c r="B360" s="4" t="s">
        <v>364</v>
      </c>
      <c r="C360" s="4" t="s">
        <v>38</v>
      </c>
      <c r="D360" s="3" t="s">
        <v>39</v>
      </c>
      <c r="E360" s="3" t="s">
        <v>47</v>
      </c>
      <c r="F360" s="3" t="s">
        <v>66</v>
      </c>
      <c r="G360" s="5">
        <v>393286</v>
      </c>
      <c r="H360" s="15">
        <v>0.18</v>
      </c>
      <c r="I360" s="5">
        <f t="shared" si="5"/>
        <v>464077.48</v>
      </c>
      <c r="J360" s="4" t="s">
        <v>49</v>
      </c>
    </row>
    <row r="361" spans="1:10">
      <c r="A361" s="8" t="s">
        <v>576</v>
      </c>
      <c r="B361" s="8" t="s">
        <v>514</v>
      </c>
      <c r="C361" s="8" t="s">
        <v>58</v>
      </c>
      <c r="D361" s="7" t="s">
        <v>59</v>
      </c>
      <c r="E361" s="7" t="s">
        <v>54</v>
      </c>
      <c r="F361" s="7" t="s">
        <v>55</v>
      </c>
      <c r="G361" s="9">
        <v>875387</v>
      </c>
      <c r="H361" s="16">
        <v>0.18</v>
      </c>
      <c r="I361" s="9">
        <f t="shared" si="5"/>
        <v>1032956.6599999999</v>
      </c>
      <c r="J361" s="8" t="s">
        <v>49</v>
      </c>
    </row>
    <row r="362" spans="1:10">
      <c r="A362" s="4" t="s">
        <v>577</v>
      </c>
      <c r="B362" s="4" t="s">
        <v>240</v>
      </c>
      <c r="C362" s="4" t="s">
        <v>63</v>
      </c>
      <c r="D362" s="3" t="s">
        <v>64</v>
      </c>
      <c r="E362" s="3" t="s">
        <v>65</v>
      </c>
      <c r="F362" s="3" t="s">
        <v>74</v>
      </c>
      <c r="G362" s="5">
        <v>422089</v>
      </c>
      <c r="H362" s="15">
        <v>0.18</v>
      </c>
      <c r="I362" s="5">
        <f t="shared" si="5"/>
        <v>498065.01999999996</v>
      </c>
      <c r="J362" s="4" t="s">
        <v>49</v>
      </c>
    </row>
    <row r="363" spans="1:10">
      <c r="A363" s="8" t="s">
        <v>578</v>
      </c>
      <c r="B363" s="8" t="s">
        <v>115</v>
      </c>
      <c r="C363" s="8" t="s">
        <v>45</v>
      </c>
      <c r="D363" s="7" t="s">
        <v>46</v>
      </c>
      <c r="E363" s="7" t="s">
        <v>65</v>
      </c>
      <c r="F363" s="7" t="s">
        <v>55</v>
      </c>
      <c r="G363" s="9">
        <v>384582</v>
      </c>
      <c r="H363" s="16">
        <v>0.18</v>
      </c>
      <c r="I363" s="9">
        <f t="shared" si="5"/>
        <v>453806.75999999995</v>
      </c>
      <c r="J363" s="8" t="s">
        <v>49</v>
      </c>
    </row>
    <row r="364" spans="1:10">
      <c r="A364" s="4" t="s">
        <v>579</v>
      </c>
      <c r="B364" s="4" t="s">
        <v>277</v>
      </c>
      <c r="C364" s="4" t="s">
        <v>38</v>
      </c>
      <c r="D364" s="3" t="s">
        <v>39</v>
      </c>
      <c r="E364" s="3" t="s">
        <v>47</v>
      </c>
      <c r="F364" s="3" t="s">
        <v>48</v>
      </c>
      <c r="G364" s="5">
        <v>198817</v>
      </c>
      <c r="H364" s="15">
        <v>0.18</v>
      </c>
      <c r="I364" s="5">
        <f t="shared" si="5"/>
        <v>234604.06</v>
      </c>
      <c r="J364" s="4" t="s">
        <v>49</v>
      </c>
    </row>
    <row r="365" spans="1:10">
      <c r="A365" s="8" t="s">
        <v>580</v>
      </c>
      <c r="B365" s="8" t="s">
        <v>307</v>
      </c>
      <c r="C365" s="8" t="s">
        <v>80</v>
      </c>
      <c r="D365" s="7" t="s">
        <v>81</v>
      </c>
      <c r="E365" s="7" t="s">
        <v>71</v>
      </c>
      <c r="F365" s="7" t="s">
        <v>48</v>
      </c>
      <c r="G365" s="9">
        <v>76725</v>
      </c>
      <c r="H365" s="16">
        <v>0.18</v>
      </c>
      <c r="I365" s="9">
        <f t="shared" si="5"/>
        <v>90535.5</v>
      </c>
      <c r="J365" s="8" t="s">
        <v>49</v>
      </c>
    </row>
    <row r="366" spans="1:10">
      <c r="A366" s="4" t="s">
        <v>581</v>
      </c>
      <c r="B366" s="4" t="s">
        <v>324</v>
      </c>
      <c r="C366" s="4" t="s">
        <v>45</v>
      </c>
      <c r="D366" s="3" t="s">
        <v>46</v>
      </c>
      <c r="E366" s="3" t="s">
        <v>65</v>
      </c>
      <c r="F366" s="3" t="s">
        <v>74</v>
      </c>
      <c r="G366" s="5">
        <v>758720</v>
      </c>
      <c r="H366" s="15">
        <v>0.18</v>
      </c>
      <c r="I366" s="5">
        <f t="shared" si="5"/>
        <v>895289.6</v>
      </c>
      <c r="J366" s="4" t="s">
        <v>49</v>
      </c>
    </row>
    <row r="367" spans="1:10">
      <c r="A367" s="8" t="s">
        <v>582</v>
      </c>
      <c r="B367" s="8" t="s">
        <v>176</v>
      </c>
      <c r="C367" s="8" t="s">
        <v>45</v>
      </c>
      <c r="D367" s="7" t="s">
        <v>46</v>
      </c>
      <c r="E367" s="7" t="s">
        <v>122</v>
      </c>
      <c r="F367" s="7" t="s">
        <v>74</v>
      </c>
      <c r="G367" s="9">
        <v>637294</v>
      </c>
      <c r="H367" s="16">
        <v>0.18</v>
      </c>
      <c r="I367" s="9">
        <f t="shared" si="5"/>
        <v>752006.91999999993</v>
      </c>
      <c r="J367" s="8" t="s">
        <v>49</v>
      </c>
    </row>
    <row r="368" spans="1:10">
      <c r="A368" s="4" t="s">
        <v>583</v>
      </c>
      <c r="B368" s="4" t="s">
        <v>379</v>
      </c>
      <c r="C368" s="4" t="s">
        <v>80</v>
      </c>
      <c r="D368" s="3" t="s">
        <v>81</v>
      </c>
      <c r="E368" s="3" t="s">
        <v>54</v>
      </c>
      <c r="F368" s="3" t="s">
        <v>41</v>
      </c>
      <c r="G368" s="5">
        <v>340765</v>
      </c>
      <c r="H368" s="15">
        <v>0.18</v>
      </c>
      <c r="I368" s="5">
        <f t="shared" si="5"/>
        <v>402102.69999999995</v>
      </c>
      <c r="J368" s="4" t="s">
        <v>49</v>
      </c>
    </row>
    <row r="369" spans="1:10">
      <c r="A369" s="8" t="s">
        <v>584</v>
      </c>
      <c r="B369" s="8" t="s">
        <v>453</v>
      </c>
      <c r="C369" s="8" t="s">
        <v>63</v>
      </c>
      <c r="D369" s="7" t="s">
        <v>64</v>
      </c>
      <c r="E369" s="7" t="s">
        <v>71</v>
      </c>
      <c r="F369" s="7" t="s">
        <v>41</v>
      </c>
      <c r="G369" s="9">
        <v>300957</v>
      </c>
      <c r="H369" s="16">
        <v>0.18</v>
      </c>
      <c r="I369" s="9">
        <f t="shared" si="5"/>
        <v>355129.26</v>
      </c>
      <c r="J369" s="8" t="s">
        <v>49</v>
      </c>
    </row>
    <row r="370" spans="1:10">
      <c r="A370" s="4" t="s">
        <v>585</v>
      </c>
      <c r="B370" s="4" t="s">
        <v>586</v>
      </c>
      <c r="C370" s="4" t="s">
        <v>52</v>
      </c>
      <c r="D370" s="3" t="s">
        <v>53</v>
      </c>
      <c r="E370" s="3" t="s">
        <v>73</v>
      </c>
      <c r="F370" s="3" t="s">
        <v>74</v>
      </c>
      <c r="G370" s="5">
        <v>1299326</v>
      </c>
      <c r="H370" s="15">
        <v>0.18</v>
      </c>
      <c r="I370" s="5">
        <f t="shared" si="5"/>
        <v>1533204.68</v>
      </c>
      <c r="J370" s="4" t="s">
        <v>49</v>
      </c>
    </row>
    <row r="371" spans="1:10">
      <c r="A371" s="8" t="s">
        <v>587</v>
      </c>
      <c r="B371" s="8" t="s">
        <v>166</v>
      </c>
      <c r="C371" s="8" t="s">
        <v>38</v>
      </c>
      <c r="D371" s="7" t="s">
        <v>39</v>
      </c>
      <c r="E371" s="7" t="s">
        <v>65</v>
      </c>
      <c r="F371" s="7" t="s">
        <v>55</v>
      </c>
      <c r="G371" s="9">
        <v>437983</v>
      </c>
      <c r="H371" s="16">
        <v>0.18</v>
      </c>
      <c r="I371" s="9">
        <f t="shared" si="5"/>
        <v>516819.93999999994</v>
      </c>
      <c r="J371" s="8" t="s">
        <v>49</v>
      </c>
    </row>
    <row r="372" spans="1:10">
      <c r="A372" s="4" t="s">
        <v>588</v>
      </c>
      <c r="B372" s="4" t="s">
        <v>318</v>
      </c>
      <c r="C372" s="4" t="s">
        <v>173</v>
      </c>
      <c r="D372" s="3" t="s">
        <v>174</v>
      </c>
      <c r="E372" s="3" t="s">
        <v>54</v>
      </c>
      <c r="F372" s="3" t="s">
        <v>41</v>
      </c>
      <c r="G372" s="5">
        <v>428196</v>
      </c>
      <c r="H372" s="15">
        <v>0.18</v>
      </c>
      <c r="I372" s="5">
        <f t="shared" si="5"/>
        <v>505271.27999999997</v>
      </c>
      <c r="J372" s="4" t="s">
        <v>49</v>
      </c>
    </row>
    <row r="373" spans="1:10">
      <c r="A373" s="8" t="s">
        <v>589</v>
      </c>
      <c r="B373" s="8" t="s">
        <v>390</v>
      </c>
      <c r="C373" s="8" t="s">
        <v>52</v>
      </c>
      <c r="D373" s="7" t="s">
        <v>53</v>
      </c>
      <c r="E373" s="7" t="s">
        <v>87</v>
      </c>
      <c r="F373" s="7" t="s">
        <v>55</v>
      </c>
      <c r="G373" s="9">
        <v>513091</v>
      </c>
      <c r="H373" s="16">
        <v>0.18</v>
      </c>
      <c r="I373" s="9">
        <f t="shared" si="5"/>
        <v>605447.38</v>
      </c>
      <c r="J373" s="8" t="s">
        <v>49</v>
      </c>
    </row>
    <row r="374" spans="1:10">
      <c r="A374" s="4" t="s">
        <v>590</v>
      </c>
      <c r="B374" s="4" t="s">
        <v>305</v>
      </c>
      <c r="C374" s="4" t="s">
        <v>58</v>
      </c>
      <c r="D374" s="3" t="s">
        <v>59</v>
      </c>
      <c r="E374" s="3" t="s">
        <v>60</v>
      </c>
      <c r="F374" s="3" t="s">
        <v>66</v>
      </c>
      <c r="G374" s="5">
        <v>659061</v>
      </c>
      <c r="H374" s="15">
        <v>0.18</v>
      </c>
      <c r="I374" s="5">
        <f t="shared" si="5"/>
        <v>777691.98</v>
      </c>
      <c r="J374" s="4" t="s">
        <v>49</v>
      </c>
    </row>
    <row r="375" spans="1:10">
      <c r="A375" s="8" t="s">
        <v>591</v>
      </c>
      <c r="B375" s="8" t="s">
        <v>453</v>
      </c>
      <c r="C375" s="8" t="s">
        <v>38</v>
      </c>
      <c r="D375" s="7" t="s">
        <v>39</v>
      </c>
      <c r="E375" s="7" t="s">
        <v>47</v>
      </c>
      <c r="F375" s="7" t="s">
        <v>74</v>
      </c>
      <c r="G375" s="9">
        <v>484154</v>
      </c>
      <c r="H375" s="16">
        <v>0.18</v>
      </c>
      <c r="I375" s="9">
        <f t="shared" si="5"/>
        <v>571301.72</v>
      </c>
      <c r="J375" s="8" t="s">
        <v>49</v>
      </c>
    </row>
    <row r="376" spans="1:10">
      <c r="A376" s="4" t="s">
        <v>592</v>
      </c>
      <c r="B376" s="4" t="s">
        <v>110</v>
      </c>
      <c r="C376" s="4" t="s">
        <v>58</v>
      </c>
      <c r="D376" s="3" t="s">
        <v>59</v>
      </c>
      <c r="E376" s="3" t="s">
        <v>87</v>
      </c>
      <c r="F376" s="3" t="s">
        <v>41</v>
      </c>
      <c r="G376" s="5">
        <v>592976</v>
      </c>
      <c r="H376" s="15">
        <v>0.18</v>
      </c>
      <c r="I376" s="5">
        <f t="shared" si="5"/>
        <v>699711.67999999993</v>
      </c>
      <c r="J376" s="4" t="s">
        <v>49</v>
      </c>
    </row>
    <row r="377" spans="1:10">
      <c r="A377" s="8" t="s">
        <v>593</v>
      </c>
      <c r="B377" s="8" t="s">
        <v>364</v>
      </c>
      <c r="C377" s="8" t="s">
        <v>173</v>
      </c>
      <c r="D377" s="7" t="s">
        <v>174</v>
      </c>
      <c r="E377" s="7" t="s">
        <v>60</v>
      </c>
      <c r="F377" s="7" t="s">
        <v>74</v>
      </c>
      <c r="G377" s="9">
        <v>946832</v>
      </c>
      <c r="H377" s="16">
        <v>0.18</v>
      </c>
      <c r="I377" s="9">
        <f t="shared" si="5"/>
        <v>1117261.76</v>
      </c>
      <c r="J377" s="8" t="s">
        <v>49</v>
      </c>
    </row>
    <row r="378" spans="1:10">
      <c r="A378" s="4" t="s">
        <v>594</v>
      </c>
      <c r="B378" s="4" t="s">
        <v>141</v>
      </c>
      <c r="C378" s="4" t="s">
        <v>38</v>
      </c>
      <c r="D378" s="3" t="s">
        <v>39</v>
      </c>
      <c r="E378" s="3" t="s">
        <v>40</v>
      </c>
      <c r="F378" s="3" t="s">
        <v>41</v>
      </c>
      <c r="G378" s="5">
        <v>274323</v>
      </c>
      <c r="H378" s="15">
        <v>0.18</v>
      </c>
      <c r="I378" s="5">
        <f t="shared" si="5"/>
        <v>323701.13999999996</v>
      </c>
      <c r="J378" s="4" t="s">
        <v>49</v>
      </c>
    </row>
    <row r="379" spans="1:10">
      <c r="A379" s="8" t="s">
        <v>595</v>
      </c>
      <c r="B379" s="8" t="s">
        <v>305</v>
      </c>
      <c r="C379" s="8" t="s">
        <v>173</v>
      </c>
      <c r="D379" s="7" t="s">
        <v>174</v>
      </c>
      <c r="E379" s="7" t="s">
        <v>60</v>
      </c>
      <c r="F379" s="7" t="s">
        <v>55</v>
      </c>
      <c r="G379" s="9">
        <v>751017</v>
      </c>
      <c r="H379" s="16">
        <v>0.18</v>
      </c>
      <c r="I379" s="9">
        <f t="shared" si="5"/>
        <v>886200.05999999994</v>
      </c>
      <c r="J379" s="8" t="s">
        <v>49</v>
      </c>
    </row>
    <row r="380" spans="1:10">
      <c r="A380" s="4" t="s">
        <v>596</v>
      </c>
      <c r="B380" s="4" t="s">
        <v>238</v>
      </c>
      <c r="C380" s="4" t="s">
        <v>58</v>
      </c>
      <c r="D380" s="3" t="s">
        <v>59</v>
      </c>
      <c r="E380" s="3" t="s">
        <v>71</v>
      </c>
      <c r="F380" s="3" t="s">
        <v>66</v>
      </c>
      <c r="G380" s="5">
        <v>862990</v>
      </c>
      <c r="H380" s="15">
        <v>0.18</v>
      </c>
      <c r="I380" s="5">
        <f t="shared" si="5"/>
        <v>1018328.2</v>
      </c>
      <c r="J380" s="4" t="s">
        <v>49</v>
      </c>
    </row>
    <row r="381" spans="1:10">
      <c r="A381" s="8" t="s">
        <v>597</v>
      </c>
      <c r="B381" s="8" t="s">
        <v>211</v>
      </c>
      <c r="C381" s="8" t="s">
        <v>38</v>
      </c>
      <c r="D381" s="7" t="s">
        <v>39</v>
      </c>
      <c r="E381" s="7" t="s">
        <v>40</v>
      </c>
      <c r="F381" s="7" t="s">
        <v>66</v>
      </c>
      <c r="G381" s="9">
        <v>707063</v>
      </c>
      <c r="H381" s="16">
        <v>0.18</v>
      </c>
      <c r="I381" s="9">
        <f t="shared" si="5"/>
        <v>834334.34</v>
      </c>
      <c r="J381" s="8" t="s">
        <v>42</v>
      </c>
    </row>
    <row r="382" spans="1:10">
      <c r="A382" s="4" t="s">
        <v>598</v>
      </c>
      <c r="B382" s="4" t="s">
        <v>450</v>
      </c>
      <c r="C382" s="4" t="s">
        <v>63</v>
      </c>
      <c r="D382" s="3" t="s">
        <v>64</v>
      </c>
      <c r="E382" s="3" t="s">
        <v>47</v>
      </c>
      <c r="F382" s="3" t="s">
        <v>48</v>
      </c>
      <c r="G382" s="5">
        <v>844306</v>
      </c>
      <c r="H382" s="15">
        <v>0.18</v>
      </c>
      <c r="I382" s="5">
        <f t="shared" si="5"/>
        <v>996281.08</v>
      </c>
      <c r="J382" s="4" t="s">
        <v>49</v>
      </c>
    </row>
    <row r="383" spans="1:10">
      <c r="A383" s="8" t="s">
        <v>599</v>
      </c>
      <c r="B383" s="8" t="s">
        <v>390</v>
      </c>
      <c r="C383" s="8" t="s">
        <v>38</v>
      </c>
      <c r="D383" s="7" t="s">
        <v>39</v>
      </c>
      <c r="E383" s="7" t="s">
        <v>87</v>
      </c>
      <c r="F383" s="7" t="s">
        <v>48</v>
      </c>
      <c r="G383" s="9">
        <v>530515</v>
      </c>
      <c r="H383" s="16">
        <v>0.18</v>
      </c>
      <c r="I383" s="9">
        <f t="shared" si="5"/>
        <v>626007.69999999995</v>
      </c>
      <c r="J383" s="8" t="s">
        <v>49</v>
      </c>
    </row>
    <row r="384" spans="1:10">
      <c r="A384" s="4" t="s">
        <v>600</v>
      </c>
      <c r="B384" s="4" t="s">
        <v>287</v>
      </c>
      <c r="C384" s="4" t="s">
        <v>173</v>
      </c>
      <c r="D384" s="3" t="s">
        <v>174</v>
      </c>
      <c r="E384" s="3" t="s">
        <v>77</v>
      </c>
      <c r="F384" s="3" t="s">
        <v>48</v>
      </c>
      <c r="G384" s="5">
        <v>1916270</v>
      </c>
      <c r="H384" s="15">
        <v>0.18</v>
      </c>
      <c r="I384" s="5">
        <f t="shared" si="5"/>
        <v>2261198.6</v>
      </c>
      <c r="J384" s="4" t="s">
        <v>49</v>
      </c>
    </row>
    <row r="385" spans="1:10">
      <c r="A385" s="8" t="s">
        <v>601</v>
      </c>
      <c r="B385" s="8" t="s">
        <v>224</v>
      </c>
      <c r="C385" s="8" t="s">
        <v>173</v>
      </c>
      <c r="D385" s="7" t="s">
        <v>174</v>
      </c>
      <c r="E385" s="7" t="s">
        <v>47</v>
      </c>
      <c r="F385" s="7" t="s">
        <v>48</v>
      </c>
      <c r="G385" s="9">
        <v>319539</v>
      </c>
      <c r="H385" s="16">
        <v>0.18</v>
      </c>
      <c r="I385" s="9">
        <f t="shared" si="5"/>
        <v>377056.01999999996</v>
      </c>
      <c r="J385" s="8" t="s">
        <v>49</v>
      </c>
    </row>
    <row r="386" spans="1:10">
      <c r="A386" s="4" t="s">
        <v>602</v>
      </c>
      <c r="B386" s="4" t="s">
        <v>95</v>
      </c>
      <c r="C386" s="4" t="s">
        <v>69</v>
      </c>
      <c r="D386" s="3" t="s">
        <v>70</v>
      </c>
      <c r="E386" s="3" t="s">
        <v>82</v>
      </c>
      <c r="F386" s="3" t="s">
        <v>41</v>
      </c>
      <c r="G386" s="5">
        <v>549301</v>
      </c>
      <c r="H386" s="15">
        <v>0.18</v>
      </c>
      <c r="I386" s="5">
        <f t="shared" ref="I386:I449" si="6">G386*(1+H386)</f>
        <v>648175.17999999993</v>
      </c>
      <c r="J386" s="4" t="s">
        <v>49</v>
      </c>
    </row>
    <row r="387" spans="1:10">
      <c r="A387" s="8" t="s">
        <v>603</v>
      </c>
      <c r="B387" s="8" t="s">
        <v>156</v>
      </c>
      <c r="C387" s="8" t="s">
        <v>69</v>
      </c>
      <c r="D387" s="7" t="s">
        <v>70</v>
      </c>
      <c r="E387" s="7" t="s">
        <v>71</v>
      </c>
      <c r="F387" s="7" t="s">
        <v>41</v>
      </c>
      <c r="G387" s="9">
        <v>370487</v>
      </c>
      <c r="H387" s="16">
        <v>0.18</v>
      </c>
      <c r="I387" s="9">
        <f t="shared" si="6"/>
        <v>437174.66</v>
      </c>
      <c r="J387" s="8" t="s">
        <v>49</v>
      </c>
    </row>
    <row r="388" spans="1:10">
      <c r="A388" s="4" t="s">
        <v>604</v>
      </c>
      <c r="B388" s="4" t="s">
        <v>605</v>
      </c>
      <c r="C388" s="4" t="s">
        <v>63</v>
      </c>
      <c r="D388" s="3" t="s">
        <v>64</v>
      </c>
      <c r="E388" s="3" t="s">
        <v>82</v>
      </c>
      <c r="F388" s="3" t="s">
        <v>55</v>
      </c>
      <c r="G388" s="5">
        <v>927291</v>
      </c>
      <c r="H388" s="15">
        <v>0.18</v>
      </c>
      <c r="I388" s="5">
        <f t="shared" si="6"/>
        <v>1094203.3799999999</v>
      </c>
      <c r="J388" s="4" t="s">
        <v>49</v>
      </c>
    </row>
    <row r="389" spans="1:10">
      <c r="A389" s="8" t="s">
        <v>606</v>
      </c>
      <c r="B389" s="8" t="s">
        <v>162</v>
      </c>
      <c r="C389" s="8" t="s">
        <v>58</v>
      </c>
      <c r="D389" s="7" t="s">
        <v>59</v>
      </c>
      <c r="E389" s="7" t="s">
        <v>40</v>
      </c>
      <c r="F389" s="7" t="s">
        <v>55</v>
      </c>
      <c r="G389" s="9">
        <v>192695</v>
      </c>
      <c r="H389" s="16">
        <v>0.18</v>
      </c>
      <c r="I389" s="9">
        <f t="shared" si="6"/>
        <v>227380.09999999998</v>
      </c>
      <c r="J389" s="8" t="s">
        <v>49</v>
      </c>
    </row>
    <row r="390" spans="1:10">
      <c r="A390" s="4" t="s">
        <v>607</v>
      </c>
      <c r="B390" s="4" t="s">
        <v>374</v>
      </c>
      <c r="C390" s="4" t="s">
        <v>45</v>
      </c>
      <c r="D390" s="3" t="s">
        <v>46</v>
      </c>
      <c r="E390" s="3" t="s">
        <v>122</v>
      </c>
      <c r="F390" s="3" t="s">
        <v>48</v>
      </c>
      <c r="G390" s="5">
        <v>153650</v>
      </c>
      <c r="H390" s="15">
        <v>0.18</v>
      </c>
      <c r="I390" s="5">
        <f t="shared" si="6"/>
        <v>181307</v>
      </c>
      <c r="J390" s="4" t="s">
        <v>49</v>
      </c>
    </row>
    <row r="391" spans="1:10">
      <c r="A391" s="8" t="s">
        <v>608</v>
      </c>
      <c r="B391" s="8" t="s">
        <v>99</v>
      </c>
      <c r="C391" s="8" t="s">
        <v>69</v>
      </c>
      <c r="D391" s="7" t="s">
        <v>70</v>
      </c>
      <c r="E391" s="7" t="s">
        <v>40</v>
      </c>
      <c r="F391" s="7" t="s">
        <v>55</v>
      </c>
      <c r="G391" s="9">
        <v>286907</v>
      </c>
      <c r="H391" s="16">
        <v>0.18</v>
      </c>
      <c r="I391" s="9">
        <f t="shared" si="6"/>
        <v>338550.26</v>
      </c>
      <c r="J391" s="8" t="s">
        <v>49</v>
      </c>
    </row>
    <row r="392" spans="1:10">
      <c r="A392" s="4" t="s">
        <v>609</v>
      </c>
      <c r="B392" s="4" t="s">
        <v>610</v>
      </c>
      <c r="C392" s="4" t="s">
        <v>38</v>
      </c>
      <c r="D392" s="3" t="s">
        <v>39</v>
      </c>
      <c r="E392" s="3" t="s">
        <v>71</v>
      </c>
      <c r="F392" s="3" t="s">
        <v>66</v>
      </c>
      <c r="G392" s="5">
        <v>307821</v>
      </c>
      <c r="H392" s="15">
        <v>0.18</v>
      </c>
      <c r="I392" s="5">
        <f t="shared" si="6"/>
        <v>363228.77999999997</v>
      </c>
      <c r="J392" s="4" t="s">
        <v>49</v>
      </c>
    </row>
    <row r="393" spans="1:10">
      <c r="A393" s="8" t="s">
        <v>611</v>
      </c>
      <c r="B393" s="8" t="s">
        <v>224</v>
      </c>
      <c r="C393" s="8" t="s">
        <v>58</v>
      </c>
      <c r="D393" s="7" t="s">
        <v>59</v>
      </c>
      <c r="E393" s="7" t="s">
        <v>87</v>
      </c>
      <c r="F393" s="7" t="s">
        <v>41</v>
      </c>
      <c r="G393" s="9">
        <v>76052</v>
      </c>
      <c r="H393" s="16">
        <v>0.18</v>
      </c>
      <c r="I393" s="9">
        <f t="shared" si="6"/>
        <v>89741.36</v>
      </c>
      <c r="J393" s="8" t="s">
        <v>49</v>
      </c>
    </row>
    <row r="394" spans="1:10">
      <c r="A394" s="4" t="s">
        <v>612</v>
      </c>
      <c r="B394" s="4" t="s">
        <v>99</v>
      </c>
      <c r="C394" s="4" t="s">
        <v>69</v>
      </c>
      <c r="D394" s="3" t="s">
        <v>70</v>
      </c>
      <c r="E394" s="3" t="s">
        <v>65</v>
      </c>
      <c r="F394" s="3" t="s">
        <v>48</v>
      </c>
      <c r="G394" s="5">
        <v>213089</v>
      </c>
      <c r="H394" s="15">
        <v>0.18</v>
      </c>
      <c r="I394" s="5">
        <f t="shared" si="6"/>
        <v>251445.02</v>
      </c>
      <c r="J394" s="4" t="s">
        <v>49</v>
      </c>
    </row>
    <row r="395" spans="1:10">
      <c r="A395" s="8" t="s">
        <v>613</v>
      </c>
      <c r="B395" s="8" t="s">
        <v>516</v>
      </c>
      <c r="C395" s="8" t="s">
        <v>58</v>
      </c>
      <c r="D395" s="7" t="s">
        <v>59</v>
      </c>
      <c r="E395" s="7" t="s">
        <v>87</v>
      </c>
      <c r="F395" s="7" t="s">
        <v>74</v>
      </c>
      <c r="G395" s="9">
        <v>743125</v>
      </c>
      <c r="H395" s="16">
        <v>0.18</v>
      </c>
      <c r="I395" s="9">
        <f t="shared" si="6"/>
        <v>876887.5</v>
      </c>
      <c r="J395" s="8" t="s">
        <v>49</v>
      </c>
    </row>
    <row r="396" spans="1:10">
      <c r="A396" s="4" t="s">
        <v>614</v>
      </c>
      <c r="B396" s="4" t="s">
        <v>390</v>
      </c>
      <c r="C396" s="4" t="s">
        <v>69</v>
      </c>
      <c r="D396" s="3" t="s">
        <v>70</v>
      </c>
      <c r="E396" s="3" t="s">
        <v>122</v>
      </c>
      <c r="F396" s="3" t="s">
        <v>74</v>
      </c>
      <c r="G396" s="5">
        <v>414651</v>
      </c>
      <c r="H396" s="15">
        <v>0.18</v>
      </c>
      <c r="I396" s="5">
        <f t="shared" si="6"/>
        <v>489288.18</v>
      </c>
      <c r="J396" s="4" t="s">
        <v>49</v>
      </c>
    </row>
    <row r="397" spans="1:10">
      <c r="A397" s="8" t="s">
        <v>615</v>
      </c>
      <c r="B397" s="8" t="s">
        <v>316</v>
      </c>
      <c r="C397" s="8" t="s">
        <v>38</v>
      </c>
      <c r="D397" s="7" t="s">
        <v>39</v>
      </c>
      <c r="E397" s="7" t="s">
        <v>54</v>
      </c>
      <c r="F397" s="7" t="s">
        <v>66</v>
      </c>
      <c r="G397" s="9">
        <v>314219</v>
      </c>
      <c r="H397" s="16">
        <v>0.18</v>
      </c>
      <c r="I397" s="9">
        <f t="shared" si="6"/>
        <v>370778.42</v>
      </c>
      <c r="J397" s="8" t="s">
        <v>49</v>
      </c>
    </row>
    <row r="398" spans="1:10">
      <c r="A398" s="4" t="s">
        <v>616</v>
      </c>
      <c r="B398" s="4" t="s">
        <v>238</v>
      </c>
      <c r="C398" s="4" t="s">
        <v>58</v>
      </c>
      <c r="D398" s="3" t="s">
        <v>59</v>
      </c>
      <c r="E398" s="3" t="s">
        <v>54</v>
      </c>
      <c r="F398" s="3" t="s">
        <v>66</v>
      </c>
      <c r="G398" s="5">
        <v>196328</v>
      </c>
      <c r="H398" s="15">
        <v>0.18</v>
      </c>
      <c r="I398" s="5">
        <f t="shared" si="6"/>
        <v>231667.03999999998</v>
      </c>
      <c r="J398" s="4" t="s">
        <v>42</v>
      </c>
    </row>
    <row r="399" spans="1:10">
      <c r="A399" s="8" t="s">
        <v>617</v>
      </c>
      <c r="B399" s="8" t="s">
        <v>207</v>
      </c>
      <c r="C399" s="8" t="s">
        <v>80</v>
      </c>
      <c r="D399" s="7" t="s">
        <v>81</v>
      </c>
      <c r="E399" s="7" t="s">
        <v>87</v>
      </c>
      <c r="F399" s="7" t="s">
        <v>41</v>
      </c>
      <c r="G399" s="9">
        <v>375122</v>
      </c>
      <c r="H399" s="16">
        <v>0.18</v>
      </c>
      <c r="I399" s="9">
        <f t="shared" si="6"/>
        <v>442643.95999999996</v>
      </c>
      <c r="J399" s="8" t="s">
        <v>49</v>
      </c>
    </row>
    <row r="400" spans="1:10">
      <c r="A400" s="4" t="s">
        <v>618</v>
      </c>
      <c r="B400" s="4" t="s">
        <v>104</v>
      </c>
      <c r="C400" s="4" t="s">
        <v>173</v>
      </c>
      <c r="D400" s="3" t="s">
        <v>174</v>
      </c>
      <c r="E400" s="3" t="s">
        <v>65</v>
      </c>
      <c r="F400" s="3" t="s">
        <v>66</v>
      </c>
      <c r="G400" s="5">
        <v>219018</v>
      </c>
      <c r="H400" s="15">
        <v>0.18</v>
      </c>
      <c r="I400" s="5">
        <f t="shared" si="6"/>
        <v>258441.24</v>
      </c>
      <c r="J400" s="4" t="s">
        <v>49</v>
      </c>
    </row>
    <row r="401" spans="1:10">
      <c r="A401" s="8" t="s">
        <v>619</v>
      </c>
      <c r="B401" s="8" t="s">
        <v>141</v>
      </c>
      <c r="C401" s="8" t="s">
        <v>38</v>
      </c>
      <c r="D401" s="7" t="s">
        <v>39</v>
      </c>
      <c r="E401" s="7" t="s">
        <v>47</v>
      </c>
      <c r="F401" s="7" t="s">
        <v>55</v>
      </c>
      <c r="G401" s="9">
        <v>768404</v>
      </c>
      <c r="H401" s="16">
        <v>0.18</v>
      </c>
      <c r="I401" s="9">
        <f t="shared" si="6"/>
        <v>906716.72</v>
      </c>
      <c r="J401" s="8" t="s">
        <v>49</v>
      </c>
    </row>
    <row r="402" spans="1:10">
      <c r="A402" s="4" t="s">
        <v>620</v>
      </c>
      <c r="B402" s="4" t="s">
        <v>508</v>
      </c>
      <c r="C402" s="4" t="s">
        <v>69</v>
      </c>
      <c r="D402" s="3" t="s">
        <v>70</v>
      </c>
      <c r="E402" s="3" t="s">
        <v>87</v>
      </c>
      <c r="F402" s="3" t="s">
        <v>55</v>
      </c>
      <c r="G402" s="5">
        <v>194851</v>
      </c>
      <c r="H402" s="15">
        <v>0.18</v>
      </c>
      <c r="I402" s="5">
        <f t="shared" si="6"/>
        <v>229924.18</v>
      </c>
      <c r="J402" s="4" t="s">
        <v>49</v>
      </c>
    </row>
    <row r="403" spans="1:10">
      <c r="A403" s="8" t="s">
        <v>621</v>
      </c>
      <c r="B403" s="8" t="s">
        <v>160</v>
      </c>
      <c r="C403" s="8" t="s">
        <v>173</v>
      </c>
      <c r="D403" s="7" t="s">
        <v>174</v>
      </c>
      <c r="E403" s="7" t="s">
        <v>47</v>
      </c>
      <c r="F403" s="7" t="s">
        <v>41</v>
      </c>
      <c r="G403" s="9">
        <v>720562</v>
      </c>
      <c r="H403" s="16">
        <v>0.18</v>
      </c>
      <c r="I403" s="9">
        <f t="shared" si="6"/>
        <v>850263.15999999992</v>
      </c>
      <c r="J403" s="8" t="s">
        <v>49</v>
      </c>
    </row>
    <row r="404" spans="1:10">
      <c r="A404" s="4" t="s">
        <v>622</v>
      </c>
      <c r="B404" s="4" t="s">
        <v>540</v>
      </c>
      <c r="C404" s="4" t="s">
        <v>80</v>
      </c>
      <c r="D404" s="3" t="s">
        <v>81</v>
      </c>
      <c r="E404" s="3" t="s">
        <v>54</v>
      </c>
      <c r="F404" s="3" t="s">
        <v>74</v>
      </c>
      <c r="G404" s="5">
        <v>591058</v>
      </c>
      <c r="H404" s="15">
        <v>0.18</v>
      </c>
      <c r="I404" s="5">
        <f t="shared" si="6"/>
        <v>697448.44</v>
      </c>
      <c r="J404" s="4" t="s">
        <v>49</v>
      </c>
    </row>
    <row r="405" spans="1:10">
      <c r="A405" s="8" t="s">
        <v>623</v>
      </c>
      <c r="B405" s="8" t="s">
        <v>76</v>
      </c>
      <c r="C405" s="8" t="s">
        <v>80</v>
      </c>
      <c r="D405" s="7" t="s">
        <v>81</v>
      </c>
      <c r="E405" s="7" t="s">
        <v>122</v>
      </c>
      <c r="F405" s="7" t="s">
        <v>48</v>
      </c>
      <c r="G405" s="9">
        <v>348644</v>
      </c>
      <c r="H405" s="16">
        <v>0.18</v>
      </c>
      <c r="I405" s="9">
        <f t="shared" si="6"/>
        <v>411399.92</v>
      </c>
      <c r="J405" s="8" t="s">
        <v>49</v>
      </c>
    </row>
    <row r="406" spans="1:10">
      <c r="A406" s="4" t="s">
        <v>624</v>
      </c>
      <c r="B406" s="4" t="s">
        <v>106</v>
      </c>
      <c r="C406" s="4" t="s">
        <v>52</v>
      </c>
      <c r="D406" s="3" t="s">
        <v>53</v>
      </c>
      <c r="E406" s="3" t="s">
        <v>71</v>
      </c>
      <c r="F406" s="3" t="s">
        <v>41</v>
      </c>
      <c r="G406" s="5">
        <v>274498</v>
      </c>
      <c r="H406" s="15">
        <v>0.18</v>
      </c>
      <c r="I406" s="5">
        <f t="shared" si="6"/>
        <v>323907.63999999996</v>
      </c>
      <c r="J406" s="4" t="s">
        <v>49</v>
      </c>
    </row>
    <row r="407" spans="1:10">
      <c r="A407" s="8" t="s">
        <v>625</v>
      </c>
      <c r="B407" s="8" t="s">
        <v>586</v>
      </c>
      <c r="C407" s="8" t="s">
        <v>45</v>
      </c>
      <c r="D407" s="7" t="s">
        <v>46</v>
      </c>
      <c r="E407" s="7" t="s">
        <v>87</v>
      </c>
      <c r="F407" s="7" t="s">
        <v>74</v>
      </c>
      <c r="G407" s="9">
        <v>114201</v>
      </c>
      <c r="H407" s="16">
        <v>0.18</v>
      </c>
      <c r="I407" s="9">
        <f t="shared" si="6"/>
        <v>134757.18</v>
      </c>
      <c r="J407" s="8" t="s">
        <v>49</v>
      </c>
    </row>
    <row r="408" spans="1:10">
      <c r="A408" s="4" t="s">
        <v>626</v>
      </c>
      <c r="B408" s="4" t="s">
        <v>207</v>
      </c>
      <c r="C408" s="4" t="s">
        <v>58</v>
      </c>
      <c r="D408" s="3" t="s">
        <v>59</v>
      </c>
      <c r="E408" s="3" t="s">
        <v>87</v>
      </c>
      <c r="F408" s="3" t="s">
        <v>55</v>
      </c>
      <c r="G408" s="5">
        <v>904848</v>
      </c>
      <c r="H408" s="15">
        <v>0.18</v>
      </c>
      <c r="I408" s="5">
        <f t="shared" si="6"/>
        <v>1067720.6399999999</v>
      </c>
      <c r="J408" s="4" t="s">
        <v>49</v>
      </c>
    </row>
    <row r="409" spans="1:10">
      <c r="A409" s="8" t="s">
        <v>627</v>
      </c>
      <c r="B409" s="8" t="s">
        <v>292</v>
      </c>
      <c r="C409" s="8" t="s">
        <v>58</v>
      </c>
      <c r="D409" s="7" t="s">
        <v>59</v>
      </c>
      <c r="E409" s="7" t="s">
        <v>47</v>
      </c>
      <c r="F409" s="7" t="s">
        <v>48</v>
      </c>
      <c r="G409" s="9">
        <v>209361</v>
      </c>
      <c r="H409" s="16">
        <v>0.18</v>
      </c>
      <c r="I409" s="9">
        <f t="shared" si="6"/>
        <v>247045.97999999998</v>
      </c>
      <c r="J409" s="8" t="s">
        <v>49</v>
      </c>
    </row>
    <row r="410" spans="1:10">
      <c r="A410" s="4" t="s">
        <v>628</v>
      </c>
      <c r="B410" s="4" t="s">
        <v>258</v>
      </c>
      <c r="C410" s="4" t="s">
        <v>58</v>
      </c>
      <c r="D410" s="3" t="s">
        <v>59</v>
      </c>
      <c r="E410" s="3" t="s">
        <v>40</v>
      </c>
      <c r="F410" s="3" t="s">
        <v>66</v>
      </c>
      <c r="G410" s="5">
        <v>180032</v>
      </c>
      <c r="H410" s="15">
        <v>0.18</v>
      </c>
      <c r="I410" s="5">
        <f t="shared" si="6"/>
        <v>212437.75999999998</v>
      </c>
      <c r="J410" s="4" t="s">
        <v>49</v>
      </c>
    </row>
    <row r="411" spans="1:10">
      <c r="A411" s="8" t="s">
        <v>629</v>
      </c>
      <c r="B411" s="8" t="s">
        <v>352</v>
      </c>
      <c r="C411" s="8" t="s">
        <v>173</v>
      </c>
      <c r="D411" s="7" t="s">
        <v>174</v>
      </c>
      <c r="E411" s="7" t="s">
        <v>73</v>
      </c>
      <c r="F411" s="7" t="s">
        <v>48</v>
      </c>
      <c r="G411" s="9">
        <v>182780</v>
      </c>
      <c r="H411" s="16">
        <v>0.18</v>
      </c>
      <c r="I411" s="9">
        <f t="shared" si="6"/>
        <v>215680.4</v>
      </c>
      <c r="J411" s="8" t="s">
        <v>49</v>
      </c>
    </row>
    <row r="412" spans="1:10">
      <c r="A412" s="4" t="s">
        <v>630</v>
      </c>
      <c r="B412" s="4" t="s">
        <v>205</v>
      </c>
      <c r="C412" s="4" t="s">
        <v>63</v>
      </c>
      <c r="D412" s="3" t="s">
        <v>64</v>
      </c>
      <c r="E412" s="3" t="s">
        <v>87</v>
      </c>
      <c r="F412" s="3" t="s">
        <v>41</v>
      </c>
      <c r="G412" s="5">
        <v>343291</v>
      </c>
      <c r="H412" s="15">
        <v>0.18</v>
      </c>
      <c r="I412" s="5">
        <f t="shared" si="6"/>
        <v>405083.38</v>
      </c>
      <c r="J412" s="4" t="s">
        <v>49</v>
      </c>
    </row>
    <row r="413" spans="1:10">
      <c r="A413" s="8" t="s">
        <v>631</v>
      </c>
      <c r="B413" s="8" t="s">
        <v>632</v>
      </c>
      <c r="C413" s="8" t="s">
        <v>58</v>
      </c>
      <c r="D413" s="7" t="s">
        <v>59</v>
      </c>
      <c r="E413" s="7" t="s">
        <v>100</v>
      </c>
      <c r="F413" s="7" t="s">
        <v>66</v>
      </c>
      <c r="G413" s="9">
        <v>423181</v>
      </c>
      <c r="H413" s="16">
        <v>0.18</v>
      </c>
      <c r="I413" s="9">
        <f t="shared" si="6"/>
        <v>499353.57999999996</v>
      </c>
      <c r="J413" s="8" t="s">
        <v>49</v>
      </c>
    </row>
    <row r="414" spans="1:10">
      <c r="A414" s="4" t="s">
        <v>633</v>
      </c>
      <c r="B414" s="4" t="s">
        <v>564</v>
      </c>
      <c r="C414" s="4" t="s">
        <v>52</v>
      </c>
      <c r="D414" s="3" t="s">
        <v>53</v>
      </c>
      <c r="E414" s="3" t="s">
        <v>73</v>
      </c>
      <c r="F414" s="3" t="s">
        <v>41</v>
      </c>
      <c r="G414" s="5">
        <v>756805</v>
      </c>
      <c r="H414" s="15">
        <v>0.18</v>
      </c>
      <c r="I414" s="5">
        <f t="shared" si="6"/>
        <v>893029.89999999991</v>
      </c>
      <c r="J414" s="4" t="s">
        <v>49</v>
      </c>
    </row>
    <row r="415" spans="1:10">
      <c r="A415" s="8" t="s">
        <v>634</v>
      </c>
      <c r="B415" s="8" t="s">
        <v>234</v>
      </c>
      <c r="C415" s="8" t="s">
        <v>38</v>
      </c>
      <c r="D415" s="7" t="s">
        <v>39</v>
      </c>
      <c r="E415" s="7" t="s">
        <v>54</v>
      </c>
      <c r="F415" s="7" t="s">
        <v>48</v>
      </c>
      <c r="G415" s="9">
        <v>103374</v>
      </c>
      <c r="H415" s="16">
        <v>0.18</v>
      </c>
      <c r="I415" s="9">
        <f t="shared" si="6"/>
        <v>121981.31999999999</v>
      </c>
      <c r="J415" s="8" t="s">
        <v>49</v>
      </c>
    </row>
    <row r="416" spans="1:10">
      <c r="A416" s="4" t="s">
        <v>635</v>
      </c>
      <c r="B416" s="4" t="s">
        <v>158</v>
      </c>
      <c r="C416" s="4" t="s">
        <v>45</v>
      </c>
      <c r="D416" s="3" t="s">
        <v>46</v>
      </c>
      <c r="E416" s="3" t="s">
        <v>77</v>
      </c>
      <c r="F416" s="3" t="s">
        <v>48</v>
      </c>
      <c r="G416" s="5">
        <v>166714</v>
      </c>
      <c r="H416" s="15">
        <v>0.18</v>
      </c>
      <c r="I416" s="5">
        <f t="shared" si="6"/>
        <v>196722.52</v>
      </c>
      <c r="J416" s="4" t="s">
        <v>49</v>
      </c>
    </row>
    <row r="417" spans="1:10">
      <c r="A417" s="8" t="s">
        <v>636</v>
      </c>
      <c r="B417" s="8" t="s">
        <v>632</v>
      </c>
      <c r="C417" s="8" t="s">
        <v>173</v>
      </c>
      <c r="D417" s="7" t="s">
        <v>174</v>
      </c>
      <c r="E417" s="7" t="s">
        <v>47</v>
      </c>
      <c r="F417" s="7" t="s">
        <v>55</v>
      </c>
      <c r="G417" s="9">
        <v>403183</v>
      </c>
      <c r="H417" s="16">
        <v>0.18</v>
      </c>
      <c r="I417" s="9">
        <f t="shared" si="6"/>
        <v>475755.94</v>
      </c>
      <c r="J417" s="8" t="s">
        <v>49</v>
      </c>
    </row>
    <row r="418" spans="1:10">
      <c r="A418" s="4" t="s">
        <v>637</v>
      </c>
      <c r="B418" s="4" t="s">
        <v>182</v>
      </c>
      <c r="C418" s="4" t="s">
        <v>58</v>
      </c>
      <c r="D418" s="3" t="s">
        <v>59</v>
      </c>
      <c r="E418" s="3" t="s">
        <v>60</v>
      </c>
      <c r="F418" s="3" t="s">
        <v>55</v>
      </c>
      <c r="G418" s="5">
        <v>1087960</v>
      </c>
      <c r="H418" s="15">
        <v>0.18</v>
      </c>
      <c r="I418" s="5">
        <f t="shared" si="6"/>
        <v>1283792.8</v>
      </c>
      <c r="J418" s="4" t="s">
        <v>49</v>
      </c>
    </row>
    <row r="419" spans="1:10">
      <c r="A419" s="8" t="s">
        <v>638</v>
      </c>
      <c r="B419" s="8" t="s">
        <v>639</v>
      </c>
      <c r="C419" s="8" t="s">
        <v>69</v>
      </c>
      <c r="D419" s="7" t="s">
        <v>70</v>
      </c>
      <c r="E419" s="7" t="s">
        <v>82</v>
      </c>
      <c r="F419" s="7" t="s">
        <v>48</v>
      </c>
      <c r="G419" s="9">
        <v>430364</v>
      </c>
      <c r="H419" s="16">
        <v>0.18</v>
      </c>
      <c r="I419" s="9">
        <f t="shared" si="6"/>
        <v>507829.51999999996</v>
      </c>
      <c r="J419" s="8" t="s">
        <v>49</v>
      </c>
    </row>
    <row r="420" spans="1:10">
      <c r="A420" s="4" t="s">
        <v>640</v>
      </c>
      <c r="B420" s="4" t="s">
        <v>236</v>
      </c>
      <c r="C420" s="4" t="s">
        <v>80</v>
      </c>
      <c r="D420" s="3" t="s">
        <v>81</v>
      </c>
      <c r="E420" s="3" t="s">
        <v>54</v>
      </c>
      <c r="F420" s="3" t="s">
        <v>48</v>
      </c>
      <c r="G420" s="5">
        <v>1691743</v>
      </c>
      <c r="H420" s="15">
        <v>0.18</v>
      </c>
      <c r="I420" s="5">
        <f t="shared" si="6"/>
        <v>1996256.74</v>
      </c>
      <c r="J420" s="4" t="s">
        <v>49</v>
      </c>
    </row>
    <row r="421" spans="1:10">
      <c r="A421" s="8" t="s">
        <v>641</v>
      </c>
      <c r="B421" s="8" t="s">
        <v>76</v>
      </c>
      <c r="C421" s="8" t="s">
        <v>45</v>
      </c>
      <c r="D421" s="7" t="s">
        <v>46</v>
      </c>
      <c r="E421" s="7" t="s">
        <v>77</v>
      </c>
      <c r="F421" s="7" t="s">
        <v>66</v>
      </c>
      <c r="G421" s="9">
        <v>472685</v>
      </c>
      <c r="H421" s="16">
        <v>0.18</v>
      </c>
      <c r="I421" s="9">
        <f t="shared" si="6"/>
        <v>557768.29999999993</v>
      </c>
      <c r="J421" s="8" t="s">
        <v>42</v>
      </c>
    </row>
    <row r="422" spans="1:10">
      <c r="A422" s="4" t="s">
        <v>642</v>
      </c>
      <c r="B422" s="4" t="s">
        <v>639</v>
      </c>
      <c r="C422" s="4" t="s">
        <v>173</v>
      </c>
      <c r="D422" s="3" t="s">
        <v>174</v>
      </c>
      <c r="E422" s="3" t="s">
        <v>73</v>
      </c>
      <c r="F422" s="3" t="s">
        <v>41</v>
      </c>
      <c r="G422" s="5">
        <v>474174</v>
      </c>
      <c r="H422" s="15">
        <v>0.18</v>
      </c>
      <c r="I422" s="5">
        <f t="shared" si="6"/>
        <v>559525.31999999995</v>
      </c>
      <c r="J422" s="4" t="s">
        <v>49</v>
      </c>
    </row>
    <row r="423" spans="1:10">
      <c r="A423" s="8" t="s">
        <v>643</v>
      </c>
      <c r="B423" s="8" t="s">
        <v>364</v>
      </c>
      <c r="C423" s="8" t="s">
        <v>58</v>
      </c>
      <c r="D423" s="7" t="s">
        <v>59</v>
      </c>
      <c r="E423" s="7" t="s">
        <v>100</v>
      </c>
      <c r="F423" s="7" t="s">
        <v>41</v>
      </c>
      <c r="G423" s="9">
        <v>963417</v>
      </c>
      <c r="H423" s="16">
        <v>0.18</v>
      </c>
      <c r="I423" s="9">
        <f t="shared" si="6"/>
        <v>1136832.06</v>
      </c>
      <c r="J423" s="8" t="s">
        <v>49</v>
      </c>
    </row>
    <row r="424" spans="1:10">
      <c r="A424" s="4" t="s">
        <v>644</v>
      </c>
      <c r="B424" s="4" t="s">
        <v>224</v>
      </c>
      <c r="C424" s="4" t="s">
        <v>58</v>
      </c>
      <c r="D424" s="3" t="s">
        <v>59</v>
      </c>
      <c r="E424" s="3" t="s">
        <v>71</v>
      </c>
      <c r="F424" s="3" t="s">
        <v>55</v>
      </c>
      <c r="G424" s="5">
        <v>539845</v>
      </c>
      <c r="H424" s="15">
        <v>0.18</v>
      </c>
      <c r="I424" s="5">
        <f t="shared" si="6"/>
        <v>637017.1</v>
      </c>
      <c r="J424" s="4" t="s">
        <v>49</v>
      </c>
    </row>
    <row r="425" spans="1:10">
      <c r="A425" s="8" t="s">
        <v>645</v>
      </c>
      <c r="B425" s="8" t="s">
        <v>51</v>
      </c>
      <c r="C425" s="8" t="s">
        <v>52</v>
      </c>
      <c r="D425" s="7" t="s">
        <v>53</v>
      </c>
      <c r="E425" s="7" t="s">
        <v>65</v>
      </c>
      <c r="F425" s="7" t="s">
        <v>41</v>
      </c>
      <c r="G425" s="9">
        <v>1375550</v>
      </c>
      <c r="H425" s="16">
        <v>0.18</v>
      </c>
      <c r="I425" s="9">
        <f t="shared" si="6"/>
        <v>1623149</v>
      </c>
      <c r="J425" s="8" t="s">
        <v>49</v>
      </c>
    </row>
    <row r="426" spans="1:10">
      <c r="A426" s="4" t="s">
        <v>646</v>
      </c>
      <c r="B426" s="4" t="s">
        <v>240</v>
      </c>
      <c r="C426" s="4" t="s">
        <v>58</v>
      </c>
      <c r="D426" s="3" t="s">
        <v>59</v>
      </c>
      <c r="E426" s="3" t="s">
        <v>100</v>
      </c>
      <c r="F426" s="3" t="s">
        <v>55</v>
      </c>
      <c r="G426" s="5">
        <v>281237</v>
      </c>
      <c r="H426" s="15">
        <v>0.18</v>
      </c>
      <c r="I426" s="5">
        <f t="shared" si="6"/>
        <v>331859.65999999997</v>
      </c>
      <c r="J426" s="4" t="s">
        <v>49</v>
      </c>
    </row>
    <row r="427" spans="1:10">
      <c r="A427" s="8" t="s">
        <v>647</v>
      </c>
      <c r="B427" s="8" t="s">
        <v>68</v>
      </c>
      <c r="C427" s="8" t="s">
        <v>69</v>
      </c>
      <c r="D427" s="7" t="s">
        <v>70</v>
      </c>
      <c r="E427" s="7" t="s">
        <v>77</v>
      </c>
      <c r="F427" s="7" t="s">
        <v>66</v>
      </c>
      <c r="G427" s="9">
        <v>257482</v>
      </c>
      <c r="H427" s="16">
        <v>0.18</v>
      </c>
      <c r="I427" s="9">
        <f t="shared" si="6"/>
        <v>303828.76</v>
      </c>
      <c r="J427" s="8" t="s">
        <v>49</v>
      </c>
    </row>
    <row r="428" spans="1:10">
      <c r="A428" s="4" t="s">
        <v>648</v>
      </c>
      <c r="B428" s="4" t="s">
        <v>605</v>
      </c>
      <c r="C428" s="4" t="s">
        <v>80</v>
      </c>
      <c r="D428" s="3" t="s">
        <v>81</v>
      </c>
      <c r="E428" s="3" t="s">
        <v>122</v>
      </c>
      <c r="F428" s="3" t="s">
        <v>55</v>
      </c>
      <c r="G428" s="5">
        <v>102462</v>
      </c>
      <c r="H428" s="15">
        <v>0.18</v>
      </c>
      <c r="I428" s="5">
        <f t="shared" si="6"/>
        <v>120905.15999999999</v>
      </c>
      <c r="J428" s="4" t="s">
        <v>49</v>
      </c>
    </row>
    <row r="429" spans="1:10">
      <c r="A429" s="8" t="s">
        <v>649</v>
      </c>
      <c r="B429" s="8" t="s">
        <v>110</v>
      </c>
      <c r="C429" s="8" t="s">
        <v>58</v>
      </c>
      <c r="D429" s="7" t="s">
        <v>59</v>
      </c>
      <c r="E429" s="7" t="s">
        <v>73</v>
      </c>
      <c r="F429" s="7" t="s">
        <v>41</v>
      </c>
      <c r="G429" s="9">
        <v>208102</v>
      </c>
      <c r="H429" s="16">
        <v>0.18</v>
      </c>
      <c r="I429" s="9">
        <f t="shared" si="6"/>
        <v>245560.36</v>
      </c>
      <c r="J429" s="8" t="s">
        <v>49</v>
      </c>
    </row>
    <row r="430" spans="1:10">
      <c r="A430" s="4" t="s">
        <v>650</v>
      </c>
      <c r="B430" s="4" t="s">
        <v>44</v>
      </c>
      <c r="C430" s="4" t="s">
        <v>63</v>
      </c>
      <c r="D430" s="3" t="s">
        <v>64</v>
      </c>
      <c r="E430" s="3" t="s">
        <v>47</v>
      </c>
      <c r="F430" s="3" t="s">
        <v>48</v>
      </c>
      <c r="G430" s="5">
        <v>1149251</v>
      </c>
      <c r="H430" s="15">
        <v>0.18</v>
      </c>
      <c r="I430" s="5">
        <f t="shared" si="6"/>
        <v>1356116.18</v>
      </c>
      <c r="J430" s="4" t="s">
        <v>49</v>
      </c>
    </row>
    <row r="431" spans="1:10">
      <c r="A431" s="8" t="s">
        <v>651</v>
      </c>
      <c r="B431" s="8" t="s">
        <v>294</v>
      </c>
      <c r="C431" s="8" t="s">
        <v>38</v>
      </c>
      <c r="D431" s="7" t="s">
        <v>39</v>
      </c>
      <c r="E431" s="7" t="s">
        <v>100</v>
      </c>
      <c r="F431" s="7" t="s">
        <v>48</v>
      </c>
      <c r="G431" s="9">
        <v>400285</v>
      </c>
      <c r="H431" s="16">
        <v>0.18</v>
      </c>
      <c r="I431" s="9">
        <f t="shared" si="6"/>
        <v>472336.3</v>
      </c>
      <c r="J431" s="8" t="s">
        <v>49</v>
      </c>
    </row>
    <row r="432" spans="1:10">
      <c r="A432" s="4" t="s">
        <v>652</v>
      </c>
      <c r="B432" s="4" t="s">
        <v>191</v>
      </c>
      <c r="C432" s="4" t="s">
        <v>58</v>
      </c>
      <c r="D432" s="3" t="s">
        <v>59</v>
      </c>
      <c r="E432" s="3" t="s">
        <v>71</v>
      </c>
      <c r="F432" s="3" t="s">
        <v>74</v>
      </c>
      <c r="G432" s="5">
        <v>465638</v>
      </c>
      <c r="H432" s="15">
        <v>0.18</v>
      </c>
      <c r="I432" s="5">
        <f t="shared" si="6"/>
        <v>549452.84</v>
      </c>
      <c r="J432" s="4" t="s">
        <v>49</v>
      </c>
    </row>
    <row r="433" spans="1:10">
      <c r="A433" s="8" t="s">
        <v>653</v>
      </c>
      <c r="B433" s="8" t="s">
        <v>218</v>
      </c>
      <c r="C433" s="8" t="s">
        <v>63</v>
      </c>
      <c r="D433" s="7" t="s">
        <v>64</v>
      </c>
      <c r="E433" s="7" t="s">
        <v>77</v>
      </c>
      <c r="F433" s="7" t="s">
        <v>41</v>
      </c>
      <c r="G433" s="9">
        <v>411076</v>
      </c>
      <c r="H433" s="16">
        <v>0.18</v>
      </c>
      <c r="I433" s="9">
        <f t="shared" si="6"/>
        <v>485069.68</v>
      </c>
      <c r="J433" s="8" t="s">
        <v>49</v>
      </c>
    </row>
    <row r="434" spans="1:10">
      <c r="A434" s="4" t="s">
        <v>654</v>
      </c>
      <c r="B434" s="4" t="s">
        <v>479</v>
      </c>
      <c r="C434" s="4" t="s">
        <v>173</v>
      </c>
      <c r="D434" s="3" t="s">
        <v>174</v>
      </c>
      <c r="E434" s="3" t="s">
        <v>71</v>
      </c>
      <c r="F434" s="3" t="s">
        <v>48</v>
      </c>
      <c r="G434" s="5">
        <v>136975</v>
      </c>
      <c r="H434" s="15">
        <v>0.18</v>
      </c>
      <c r="I434" s="5">
        <f t="shared" si="6"/>
        <v>161630.5</v>
      </c>
      <c r="J434" s="4" t="s">
        <v>49</v>
      </c>
    </row>
    <row r="435" spans="1:10">
      <c r="A435" s="8" t="s">
        <v>655</v>
      </c>
      <c r="B435" s="8" t="s">
        <v>178</v>
      </c>
      <c r="C435" s="8" t="s">
        <v>52</v>
      </c>
      <c r="D435" s="7" t="s">
        <v>53</v>
      </c>
      <c r="E435" s="7" t="s">
        <v>40</v>
      </c>
      <c r="F435" s="7" t="s">
        <v>48</v>
      </c>
      <c r="G435" s="9">
        <v>223039</v>
      </c>
      <c r="H435" s="16">
        <v>0.18</v>
      </c>
      <c r="I435" s="9">
        <f t="shared" si="6"/>
        <v>263186.01999999996</v>
      </c>
      <c r="J435" s="8" t="s">
        <v>49</v>
      </c>
    </row>
    <row r="436" spans="1:10">
      <c r="A436" s="4" t="s">
        <v>656</v>
      </c>
      <c r="B436" s="4" t="s">
        <v>483</v>
      </c>
      <c r="C436" s="4" t="s">
        <v>69</v>
      </c>
      <c r="D436" s="3" t="s">
        <v>70</v>
      </c>
      <c r="E436" s="3" t="s">
        <v>77</v>
      </c>
      <c r="F436" s="3" t="s">
        <v>55</v>
      </c>
      <c r="G436" s="5">
        <v>145998</v>
      </c>
      <c r="H436" s="15">
        <v>0.18</v>
      </c>
      <c r="I436" s="5">
        <f t="shared" si="6"/>
        <v>172277.63999999998</v>
      </c>
      <c r="J436" s="4" t="s">
        <v>49</v>
      </c>
    </row>
    <row r="437" spans="1:10">
      <c r="A437" s="8" t="s">
        <v>657</v>
      </c>
      <c r="B437" s="8" t="s">
        <v>335</v>
      </c>
      <c r="C437" s="8" t="s">
        <v>80</v>
      </c>
      <c r="D437" s="7" t="s">
        <v>81</v>
      </c>
      <c r="E437" s="7" t="s">
        <v>73</v>
      </c>
      <c r="F437" s="7" t="s">
        <v>74</v>
      </c>
      <c r="G437" s="9">
        <v>159820</v>
      </c>
      <c r="H437" s="16">
        <v>0.18</v>
      </c>
      <c r="I437" s="9">
        <f t="shared" si="6"/>
        <v>188587.59999999998</v>
      </c>
      <c r="J437" s="8" t="s">
        <v>49</v>
      </c>
    </row>
    <row r="438" spans="1:10">
      <c r="A438" s="4" t="s">
        <v>658</v>
      </c>
      <c r="B438" s="4" t="s">
        <v>426</v>
      </c>
      <c r="C438" s="4" t="s">
        <v>45</v>
      </c>
      <c r="D438" s="3" t="s">
        <v>46</v>
      </c>
      <c r="E438" s="3" t="s">
        <v>100</v>
      </c>
      <c r="F438" s="3" t="s">
        <v>41</v>
      </c>
      <c r="G438" s="5">
        <v>558663</v>
      </c>
      <c r="H438" s="15">
        <v>0.18</v>
      </c>
      <c r="I438" s="5">
        <f t="shared" si="6"/>
        <v>659222.34</v>
      </c>
      <c r="J438" s="4" t="s">
        <v>49</v>
      </c>
    </row>
    <row r="439" spans="1:10">
      <c r="A439" s="8" t="s">
        <v>659</v>
      </c>
      <c r="B439" s="8" t="s">
        <v>191</v>
      </c>
      <c r="C439" s="8" t="s">
        <v>45</v>
      </c>
      <c r="D439" s="7" t="s">
        <v>46</v>
      </c>
      <c r="E439" s="7" t="s">
        <v>82</v>
      </c>
      <c r="F439" s="7" t="s">
        <v>48</v>
      </c>
      <c r="G439" s="9">
        <v>663067</v>
      </c>
      <c r="H439" s="16">
        <v>0.18</v>
      </c>
      <c r="I439" s="9">
        <f t="shared" si="6"/>
        <v>782419.05999999994</v>
      </c>
      <c r="J439" s="8" t="s">
        <v>49</v>
      </c>
    </row>
    <row r="440" spans="1:10">
      <c r="A440" s="4" t="s">
        <v>660</v>
      </c>
      <c r="B440" s="4" t="s">
        <v>44</v>
      </c>
      <c r="C440" s="4" t="s">
        <v>63</v>
      </c>
      <c r="D440" s="3" t="s">
        <v>64</v>
      </c>
      <c r="E440" s="3" t="s">
        <v>87</v>
      </c>
      <c r="F440" s="3" t="s">
        <v>55</v>
      </c>
      <c r="G440" s="5">
        <v>95008</v>
      </c>
      <c r="H440" s="15">
        <v>0.18</v>
      </c>
      <c r="I440" s="5">
        <f t="shared" si="6"/>
        <v>112109.43999999999</v>
      </c>
      <c r="J440" s="4" t="s">
        <v>49</v>
      </c>
    </row>
    <row r="441" spans="1:10">
      <c r="A441" s="8" t="s">
        <v>661</v>
      </c>
      <c r="B441" s="8" t="s">
        <v>508</v>
      </c>
      <c r="C441" s="8" t="s">
        <v>58</v>
      </c>
      <c r="D441" s="7" t="s">
        <v>59</v>
      </c>
      <c r="E441" s="7" t="s">
        <v>73</v>
      </c>
      <c r="F441" s="7" t="s">
        <v>48</v>
      </c>
      <c r="G441" s="9">
        <v>711838</v>
      </c>
      <c r="H441" s="16">
        <v>0.18</v>
      </c>
      <c r="I441" s="9">
        <f t="shared" si="6"/>
        <v>839968.84</v>
      </c>
      <c r="J441" s="8" t="s">
        <v>49</v>
      </c>
    </row>
    <row r="442" spans="1:10">
      <c r="A442" s="4" t="s">
        <v>662</v>
      </c>
      <c r="B442" s="4" t="s">
        <v>51</v>
      </c>
      <c r="C442" s="4" t="s">
        <v>63</v>
      </c>
      <c r="D442" s="3" t="s">
        <v>64</v>
      </c>
      <c r="E442" s="3" t="s">
        <v>77</v>
      </c>
      <c r="F442" s="3" t="s">
        <v>66</v>
      </c>
      <c r="G442" s="5">
        <v>239802</v>
      </c>
      <c r="H442" s="15">
        <v>0.18</v>
      </c>
      <c r="I442" s="5">
        <f t="shared" si="6"/>
        <v>282966.36</v>
      </c>
      <c r="J442" s="4" t="s">
        <v>49</v>
      </c>
    </row>
    <row r="443" spans="1:10">
      <c r="A443" s="8" t="s">
        <v>663</v>
      </c>
      <c r="B443" s="8" t="s">
        <v>170</v>
      </c>
      <c r="C443" s="8" t="s">
        <v>69</v>
      </c>
      <c r="D443" s="7" t="s">
        <v>70</v>
      </c>
      <c r="E443" s="7" t="s">
        <v>65</v>
      </c>
      <c r="F443" s="7" t="s">
        <v>55</v>
      </c>
      <c r="G443" s="9">
        <v>1062352</v>
      </c>
      <c r="H443" s="16">
        <v>0.18</v>
      </c>
      <c r="I443" s="9">
        <f t="shared" si="6"/>
        <v>1253575.3599999999</v>
      </c>
      <c r="J443" s="8" t="s">
        <v>49</v>
      </c>
    </row>
    <row r="444" spans="1:10">
      <c r="A444" s="4" t="s">
        <v>664</v>
      </c>
      <c r="B444" s="4" t="s">
        <v>236</v>
      </c>
      <c r="C444" s="4" t="s">
        <v>80</v>
      </c>
      <c r="D444" s="3" t="s">
        <v>81</v>
      </c>
      <c r="E444" s="3" t="s">
        <v>40</v>
      </c>
      <c r="F444" s="3" t="s">
        <v>66</v>
      </c>
      <c r="G444" s="5">
        <v>615265</v>
      </c>
      <c r="H444" s="15">
        <v>0.18</v>
      </c>
      <c r="I444" s="5">
        <f t="shared" si="6"/>
        <v>726012.7</v>
      </c>
      <c r="J444" s="4" t="s">
        <v>49</v>
      </c>
    </row>
    <row r="445" spans="1:10">
      <c r="A445" s="8" t="s">
        <v>665</v>
      </c>
      <c r="B445" s="8" t="s">
        <v>160</v>
      </c>
      <c r="C445" s="8" t="s">
        <v>38</v>
      </c>
      <c r="D445" s="7" t="s">
        <v>39</v>
      </c>
      <c r="E445" s="7" t="s">
        <v>40</v>
      </c>
      <c r="F445" s="7" t="s">
        <v>66</v>
      </c>
      <c r="G445" s="9">
        <v>1904512</v>
      </c>
      <c r="H445" s="16">
        <v>0.18</v>
      </c>
      <c r="I445" s="9">
        <f t="shared" si="6"/>
        <v>2247324.1599999997</v>
      </c>
      <c r="J445" s="8" t="s">
        <v>49</v>
      </c>
    </row>
    <row r="446" spans="1:10">
      <c r="A446" s="4" t="s">
        <v>666</v>
      </c>
      <c r="B446" s="4" t="s">
        <v>422</v>
      </c>
      <c r="C446" s="4" t="s">
        <v>80</v>
      </c>
      <c r="D446" s="3" t="s">
        <v>81</v>
      </c>
      <c r="E446" s="3" t="s">
        <v>40</v>
      </c>
      <c r="F446" s="3" t="s">
        <v>74</v>
      </c>
      <c r="G446" s="5">
        <v>172524</v>
      </c>
      <c r="H446" s="15">
        <v>0.18</v>
      </c>
      <c r="I446" s="5">
        <f t="shared" si="6"/>
        <v>203578.31999999998</v>
      </c>
      <c r="J446" s="4" t="s">
        <v>49</v>
      </c>
    </row>
    <row r="447" spans="1:10">
      <c r="A447" s="8" t="s">
        <v>667</v>
      </c>
      <c r="B447" s="8" t="s">
        <v>364</v>
      </c>
      <c r="C447" s="8" t="s">
        <v>173</v>
      </c>
      <c r="D447" s="7" t="s">
        <v>174</v>
      </c>
      <c r="E447" s="7" t="s">
        <v>40</v>
      </c>
      <c r="F447" s="7" t="s">
        <v>74</v>
      </c>
      <c r="G447" s="9">
        <v>238635</v>
      </c>
      <c r="H447" s="16">
        <v>0.18</v>
      </c>
      <c r="I447" s="9">
        <f t="shared" si="6"/>
        <v>281589.3</v>
      </c>
      <c r="J447" s="8" t="s">
        <v>49</v>
      </c>
    </row>
    <row r="448" spans="1:10">
      <c r="A448" s="4" t="s">
        <v>668</v>
      </c>
      <c r="B448" s="4" t="s">
        <v>479</v>
      </c>
      <c r="C448" s="4" t="s">
        <v>38</v>
      </c>
      <c r="D448" s="3" t="s">
        <v>39</v>
      </c>
      <c r="E448" s="3" t="s">
        <v>65</v>
      </c>
      <c r="F448" s="3" t="s">
        <v>55</v>
      </c>
      <c r="G448" s="5">
        <v>512940</v>
      </c>
      <c r="H448" s="15">
        <v>0.18</v>
      </c>
      <c r="I448" s="5">
        <f t="shared" si="6"/>
        <v>605269.19999999995</v>
      </c>
      <c r="J448" s="4" t="s">
        <v>49</v>
      </c>
    </row>
    <row r="449" spans="1:10">
      <c r="A449" s="8" t="s">
        <v>669</v>
      </c>
      <c r="B449" s="8" t="s">
        <v>305</v>
      </c>
      <c r="C449" s="8" t="s">
        <v>52</v>
      </c>
      <c r="D449" s="7" t="s">
        <v>53</v>
      </c>
      <c r="E449" s="7" t="s">
        <v>40</v>
      </c>
      <c r="F449" s="7" t="s">
        <v>74</v>
      </c>
      <c r="G449" s="9">
        <v>224285</v>
      </c>
      <c r="H449" s="16">
        <v>0.18</v>
      </c>
      <c r="I449" s="9">
        <f t="shared" si="6"/>
        <v>264656.3</v>
      </c>
      <c r="J449" s="8" t="s">
        <v>49</v>
      </c>
    </row>
    <row r="450" spans="1:10">
      <c r="A450" s="4" t="s">
        <v>670</v>
      </c>
      <c r="B450" s="4" t="s">
        <v>145</v>
      </c>
      <c r="C450" s="4" t="s">
        <v>80</v>
      </c>
      <c r="D450" s="3" t="s">
        <v>81</v>
      </c>
      <c r="E450" s="3" t="s">
        <v>100</v>
      </c>
      <c r="F450" s="3" t="s">
        <v>66</v>
      </c>
      <c r="G450" s="5">
        <v>385032</v>
      </c>
      <c r="H450" s="15">
        <v>0.18</v>
      </c>
      <c r="I450" s="5">
        <f t="shared" ref="I450:I513" si="7">G450*(1+H450)</f>
        <v>454337.75999999995</v>
      </c>
      <c r="J450" s="4" t="s">
        <v>49</v>
      </c>
    </row>
    <row r="451" spans="1:10">
      <c r="A451" s="8" t="s">
        <v>671</v>
      </c>
      <c r="B451" s="8" t="s">
        <v>556</v>
      </c>
      <c r="C451" s="8" t="s">
        <v>63</v>
      </c>
      <c r="D451" s="7" t="s">
        <v>64</v>
      </c>
      <c r="E451" s="7" t="s">
        <v>40</v>
      </c>
      <c r="F451" s="7" t="s">
        <v>74</v>
      </c>
      <c r="G451" s="9">
        <v>481392</v>
      </c>
      <c r="H451" s="16">
        <v>0.18</v>
      </c>
      <c r="I451" s="9">
        <f t="shared" si="7"/>
        <v>568042.55999999994</v>
      </c>
      <c r="J451" s="8" t="s">
        <v>49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8"/>
  <sheetViews>
    <sheetView tabSelected="1" workbookViewId="0">
      <selection activeCell="E5" sqref="E5"/>
    </sheetView>
  </sheetViews>
  <sheetFormatPr defaultRowHeight="14.4"/>
  <cols>
    <col min="1" max="1" width="38" customWidth="1"/>
    <col min="2" max="2" width="24" customWidth="1"/>
    <col min="3" max="3" width="22" customWidth="1"/>
    <col min="4" max="4" width="21" customWidth="1"/>
    <col min="5" max="5" width="24" customWidth="1"/>
    <col min="6" max="6" width="21" customWidth="1"/>
  </cols>
  <sheetData>
    <row r="1" spans="1:6" ht="17.399999999999999" customHeight="1">
      <c r="A1" s="30" t="s">
        <v>672</v>
      </c>
      <c r="B1" s="30"/>
      <c r="C1" s="30"/>
      <c r="D1" s="30"/>
    </row>
    <row r="2" spans="1:6">
      <c r="A2" s="30"/>
      <c r="B2" s="30"/>
      <c r="C2" s="30"/>
      <c r="D2" s="30"/>
    </row>
    <row r="3" spans="1:6">
      <c r="A3" s="2" t="s">
        <v>673</v>
      </c>
      <c r="B3" s="2" t="s">
        <v>674</v>
      </c>
      <c r="C3" s="2" t="s">
        <v>675</v>
      </c>
      <c r="D3" s="2" t="s">
        <v>676</v>
      </c>
    </row>
    <row r="4" spans="1:6">
      <c r="A4" s="7" t="s">
        <v>677</v>
      </c>
      <c r="B4" s="17">
        <v>0</v>
      </c>
      <c r="C4" s="17">
        <v>0.79900000000000004</v>
      </c>
      <c r="D4" s="17">
        <v>0.02</v>
      </c>
    </row>
    <row r="5" spans="1:6">
      <c r="A5" s="7" t="s">
        <v>678</v>
      </c>
      <c r="B5" s="17">
        <v>0.8</v>
      </c>
      <c r="C5" s="17">
        <v>0.999</v>
      </c>
      <c r="D5" s="17">
        <v>4.4999999999999998E-2</v>
      </c>
    </row>
    <row r="6" spans="1:6">
      <c r="A6" s="7" t="s">
        <v>679</v>
      </c>
      <c r="B6" s="17">
        <v>1</v>
      </c>
      <c r="C6" s="17">
        <v>1.2490000000000001</v>
      </c>
      <c r="D6" s="17">
        <v>7.0000000000000007E-2</v>
      </c>
    </row>
    <row r="7" spans="1:6">
      <c r="A7" s="7" t="s">
        <v>680</v>
      </c>
      <c r="B7" s="17">
        <v>1.25</v>
      </c>
      <c r="C7" s="17">
        <v>9.9990000000000006</v>
      </c>
      <c r="D7" s="17">
        <v>0.1</v>
      </c>
    </row>
    <row r="9" spans="1:6" ht="17.399999999999999">
      <c r="A9" s="1" t="s">
        <v>681</v>
      </c>
    </row>
    <row r="10" spans="1:6">
      <c r="A10" s="2" t="s">
        <v>18</v>
      </c>
      <c r="B10" s="2" t="s">
        <v>7</v>
      </c>
      <c r="C10" s="2" t="s">
        <v>8</v>
      </c>
      <c r="D10" s="2" t="s">
        <v>682</v>
      </c>
      <c r="E10" s="2" t="s">
        <v>19</v>
      </c>
      <c r="F10" s="2" t="s">
        <v>25</v>
      </c>
    </row>
    <row r="11" spans="1:6">
      <c r="A11" s="8" t="s">
        <v>52</v>
      </c>
      <c r="B11" s="7" t="s">
        <v>53</v>
      </c>
      <c r="C11" s="7" t="s">
        <v>683</v>
      </c>
      <c r="D11" s="7" t="s">
        <v>684</v>
      </c>
      <c r="E11" s="9">
        <v>15000000</v>
      </c>
      <c r="F11" s="9">
        <v>120000</v>
      </c>
    </row>
    <row r="12" spans="1:6">
      <c r="A12" s="4" t="s">
        <v>58</v>
      </c>
      <c r="B12" s="3" t="s">
        <v>59</v>
      </c>
      <c r="C12" s="3" t="s">
        <v>685</v>
      </c>
      <c r="D12" s="3" t="s">
        <v>686</v>
      </c>
      <c r="E12" s="5">
        <v>18000000</v>
      </c>
      <c r="F12" s="5">
        <v>140000</v>
      </c>
    </row>
    <row r="13" spans="1:6">
      <c r="A13" s="8" t="s">
        <v>38</v>
      </c>
      <c r="B13" s="7" t="s">
        <v>39</v>
      </c>
      <c r="C13" s="7" t="s">
        <v>687</v>
      </c>
      <c r="D13" s="7" t="s">
        <v>684</v>
      </c>
      <c r="E13" s="9">
        <v>16000000</v>
      </c>
      <c r="F13" s="9">
        <v>125000</v>
      </c>
    </row>
    <row r="14" spans="1:6">
      <c r="A14" s="4" t="s">
        <v>69</v>
      </c>
      <c r="B14" s="3" t="s">
        <v>70</v>
      </c>
      <c r="C14" s="3" t="s">
        <v>688</v>
      </c>
      <c r="D14" s="3" t="s">
        <v>689</v>
      </c>
      <c r="E14" s="5">
        <v>12000000</v>
      </c>
      <c r="F14" s="5">
        <v>95000</v>
      </c>
    </row>
    <row r="15" spans="1:6">
      <c r="A15" s="8" t="s">
        <v>80</v>
      </c>
      <c r="B15" s="7" t="s">
        <v>81</v>
      </c>
      <c r="C15" s="7" t="s">
        <v>690</v>
      </c>
      <c r="D15" s="7" t="s">
        <v>689</v>
      </c>
      <c r="E15" s="9">
        <v>11000000</v>
      </c>
      <c r="F15" s="9">
        <v>90000</v>
      </c>
    </row>
    <row r="16" spans="1:6">
      <c r="A16" s="4" t="s">
        <v>63</v>
      </c>
      <c r="B16" s="3" t="s">
        <v>64</v>
      </c>
      <c r="C16" s="3" t="s">
        <v>691</v>
      </c>
      <c r="D16" s="3" t="s">
        <v>684</v>
      </c>
      <c r="E16" s="5">
        <v>14000000</v>
      </c>
      <c r="F16" s="5">
        <v>115000</v>
      </c>
    </row>
    <row r="17" spans="1:6">
      <c r="A17" s="8" t="s">
        <v>45</v>
      </c>
      <c r="B17" s="7" t="s">
        <v>46</v>
      </c>
      <c r="C17" s="7" t="s">
        <v>692</v>
      </c>
      <c r="D17" s="7" t="s">
        <v>686</v>
      </c>
      <c r="E17" s="9">
        <v>17500000</v>
      </c>
      <c r="F17" s="9">
        <v>135000</v>
      </c>
    </row>
    <row r="18" spans="1:6">
      <c r="A18" s="4" t="s">
        <v>173</v>
      </c>
      <c r="B18" s="3" t="s">
        <v>174</v>
      </c>
      <c r="C18" s="3" t="s">
        <v>693</v>
      </c>
      <c r="D18" s="3" t="s">
        <v>689</v>
      </c>
      <c r="E18" s="5">
        <v>10500000</v>
      </c>
      <c r="F18" s="5">
        <v>85000</v>
      </c>
    </row>
  </sheetData>
  <mergeCells count="1">
    <mergeCell ref="A1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Payout Dashboard</vt:lpstr>
      <vt:lpstr>Commission Calculator Engine</vt:lpstr>
      <vt:lpstr>Sales Transactions Data</vt:lpstr>
      <vt:lpstr>Rep Master &amp; Tier Structures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Himanshu Kherajani</cp:lastModifiedBy>
  <dcterms:created xsi:type="dcterms:W3CDTF">2026-09-01T14:30:29Z</dcterms:created>
  <dcterms:modified xsi:type="dcterms:W3CDTF">2026-09-01T15:21:49Z</dcterms:modified>
</cp:coreProperties>
</file>